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 Orçamentária" sheetId="1" r:id="rId1"/>
  </sheets>
  <definedNames/>
  <calcPr calcId="145621"/>
  <extLst/>
</workbook>
</file>

<file path=xl/sharedStrings.xml><?xml version="1.0" encoding="utf-8"?>
<sst xmlns="http://schemas.openxmlformats.org/spreadsheetml/2006/main" count="131" uniqueCount="73">
  <si>
    <t>República Federativa do Brasil – Estado do Rio de Janeiro</t>
  </si>
  <si>
    <t>Prefeitura Municipal de Quissamã</t>
  </si>
  <si>
    <t>Rua Conde Araruama, n° 425 – Quissamã - RJ</t>
  </si>
  <si>
    <t>SERVIÇOS DE INSTALAÇÕES ELÉTRICAS VERÃO 2020</t>
  </si>
  <si>
    <t>NAS PRAIAS DE JOÃO FRANCISCO, BARRA DO FURADO E VISGUEIRO</t>
  </si>
  <si>
    <t>PLANILHA ORÇAMENTÁRIA</t>
  </si>
  <si>
    <t>Referência: Tabela EMOP de 08/2019, Banco de Preços de 10/2019 e Pesquisa de Preço de 11/2019</t>
  </si>
  <si>
    <t>ITEM</t>
  </si>
  <si>
    <t>Códico EMOP</t>
  </si>
  <si>
    <t>DESCRIÇÃO DE LOCAÇÃO DE MATERIAIS</t>
  </si>
  <si>
    <t>UNID</t>
  </si>
  <si>
    <t>QUANT. DE MAT.</t>
  </si>
  <si>
    <t>DIAS LOCADOS</t>
  </si>
  <si>
    <t>VALOR UNITÁRIO</t>
  </si>
  <si>
    <t>QUANT. Material x dias locados</t>
  </si>
  <si>
    <t>VALOR TOTAL</t>
  </si>
  <si>
    <t>MERCADO</t>
  </si>
  <si>
    <t>Poste de concreto circular 11mt x 400kgf equipado com cruzeta de madeira de 02mt.</t>
  </si>
  <si>
    <t>unid</t>
  </si>
  <si>
    <t>Poste de concreto circular 11mt x 200kgf equipado com cruzeta de madeira de 02mt.</t>
  </si>
  <si>
    <t>Poste de concreto circular 09mt x 400kgf equipado com cruzeta  de madeira de 02mt.</t>
  </si>
  <si>
    <t>Poste de concreto circular 09mt x 200kgf equipado com cruzeta de madeira de 02mt.</t>
  </si>
  <si>
    <t>Poste de concreto circular 07mt x 100kgf equipado com cruzeta de madeira de 02mt.</t>
  </si>
  <si>
    <t>Transformador 3#30KVA, 13.800/220-127 volts, com respectivos materiais de média e baixa tensão e demais acessórios necessários às suas instalações.</t>
  </si>
  <si>
    <t>Transformador 3#75KVA, 13.800/220-127 volts, com respectivos materiais de média e baixa tensão e demais acessórios necessários às suas instalações.</t>
  </si>
  <si>
    <t>Chave seccionadora tripolar, blindada, completa, de 200A x 600V.</t>
  </si>
  <si>
    <t>Refletor de LED de 200W, completo.</t>
  </si>
  <si>
    <t>Refletor de LED de 400W, completo.</t>
  </si>
  <si>
    <t>Refletor de LED de 50W, completo.</t>
  </si>
  <si>
    <t>Lâmpada mista 250W</t>
  </si>
  <si>
    <t>Cabo pré-reunido 3#35+35mm², isolamento 750 volts</t>
  </si>
  <si>
    <t>m</t>
  </si>
  <si>
    <t>Cabo flexível, isolamento 750 volts, seção 25mm²</t>
  </si>
  <si>
    <t>Cabo flexível, isolamento 750 volts, seção 1 x 6mm²</t>
  </si>
  <si>
    <t>Cabo flexível, isolamento 750 volts, seção 10mm²</t>
  </si>
  <si>
    <t>Fio paralelo, seção 2 x 2,5mm²</t>
  </si>
  <si>
    <t>Relé fotoelétrico, 220 volts 1000A</t>
  </si>
  <si>
    <t>Disjuntor 3 x 100A</t>
  </si>
  <si>
    <t>Disjuntor 2 x 70A</t>
  </si>
  <si>
    <t>Disjuntor 3 x 50A</t>
  </si>
  <si>
    <t>Disjuntor 2 x 50A</t>
  </si>
  <si>
    <t>SUBTOTAL DA LOCAÇÃO DE MATERIAIS</t>
  </si>
  <si>
    <t>DESCRIÇÃO DE VEÍCULOS</t>
  </si>
  <si>
    <t>UNID.</t>
  </si>
  <si>
    <t>QTD. CONTRAT.</t>
  </si>
  <si>
    <t>V. UNIT.</t>
  </si>
  <si>
    <t>HR/DIA</t>
  </si>
  <si>
    <t>QTD. DIAS</t>
  </si>
  <si>
    <t>V. TOTAL</t>
  </si>
  <si>
    <t>19.004.0006-5</t>
  </si>
  <si>
    <t>Caminhão carroceria fixa, trucado, 12T, motor diesel 142 CV, excl. motorista (CP)</t>
  </si>
  <si>
    <t>h</t>
  </si>
  <si>
    <t>19.004.0081-C</t>
  </si>
  <si>
    <t>Guindauto capac. 4T a aprox. 2mt alcance vert. A aprox. 8mt, sobre chassis de caminhão, excl. este e excl. operador (CP)</t>
  </si>
  <si>
    <t>19.004.0045-C</t>
  </si>
  <si>
    <t>Veículo de passeio , 5 passageiros, motor bicombustível (gasolina e alcool) de 1.0 litro, exclusive motorista</t>
  </si>
  <si>
    <t>SUBTOTAL DE VEÍCULOS</t>
  </si>
  <si>
    <t>DESCRIÇÃO DE LOCAÇÃO DE MÃO-DE-OBRA</t>
  </si>
  <si>
    <t>05.105.0032-A</t>
  </si>
  <si>
    <t>01 Engenheiro Jr</t>
  </si>
  <si>
    <t>05.105.0013-A</t>
  </si>
  <si>
    <t xml:space="preserve">02 Eletricistas </t>
  </si>
  <si>
    <t>05.105.0016-A</t>
  </si>
  <si>
    <t>04 Ajudantes</t>
  </si>
  <si>
    <t>05.105.0028-A</t>
  </si>
  <si>
    <t>01 Encarregado</t>
  </si>
  <si>
    <t>01 Eletricista para plantão</t>
  </si>
  <si>
    <t>21.100.0300-A</t>
  </si>
  <si>
    <t>Serviço de apoio as instalações requeridas a empreiteira, sendo motorista e operador de munck, horário diurno</t>
  </si>
  <si>
    <t xml:space="preserve">SUBTOTAL DE MÃO DE OBRA </t>
  </si>
  <si>
    <t>TOTAL GERAL DE LOCAÇÃO DE EQUIPAMENTO E MATERIAIS, MÃO DE OBRA E VEÍCULOS</t>
  </si>
  <si>
    <t>BDI (15%)</t>
  </si>
  <si>
    <t>TOTAL GERAL DE LOCAÇÃO DE EQUIPAMENTO E MATERIAIS, MÃO DE OBRA E VEÍCULOS (COM BDI)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</si>
</sst>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0"/>
    <numFmt numFmtId="167" formatCode="&quot;R$&quot;#,##0.00"/>
    <numFmt numFmtId="168" formatCode="&quot;R$ &quot;#,##0.0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843C0B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FBE5D6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5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top"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Border="1" applyAlignment="1" applyProtection="1">
      <alignment horizontal="center" vertical="top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right" wrapText="1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2" xfId="0" applyFont="1" applyBorder="1" applyAlignment="1" applyProtection="1">
      <alignment horizontal="center" vertical="center" wrapText="1"/>
      <protection hidden="1"/>
    </xf>
    <xf numFmtId="164" fontId="6" fillId="3" borderId="2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4" borderId="2" xfId="0" applyBorder="1" applyAlignment="1" applyProtection="1">
      <alignment horizontal="center" vertical="center"/>
      <protection hidden="1"/>
    </xf>
    <xf numFmtId="164" fontId="0" fillId="4" borderId="2" xfId="0" applyFont="1" applyBorder="1" applyAlignment="1" applyProtection="1">
      <alignment horizontal="left" vertical="center" wrapText="1"/>
      <protection hidden="1"/>
    </xf>
    <xf numFmtId="166" fontId="0" fillId="4" borderId="2" xfId="18" applyFont="1" applyBorder="1" applyAlignment="1" applyProtection="1">
      <alignment horizontal="center" vertical="center"/>
      <protection hidden="1"/>
    </xf>
    <xf numFmtId="167" fontId="0" fillId="4" borderId="2" xfId="0" applyBorder="1" applyAlignment="1" applyProtection="1">
      <alignment horizontal="center" vertical="center"/>
      <protection hidden="1"/>
    </xf>
    <xf numFmtId="164" fontId="0" fillId="4" borderId="2" xfId="0" applyBorder="1" applyAlignment="1" applyProtection="1">
      <alignment vertical="center"/>
      <protection hidden="1"/>
    </xf>
    <xf numFmtId="164" fontId="0" fillId="4" borderId="2" xfId="0" applyFont="1" applyBorder="1" applyAlignment="1" applyProtection="1">
      <alignment wrapText="1"/>
      <protection hidden="1"/>
    </xf>
    <xf numFmtId="164" fontId="0" fillId="4" borderId="2" xfId="0" applyFont="1" applyBorder="1" applyAlignment="1" applyProtection="1">
      <alignment/>
      <protection hidden="1"/>
    </xf>
    <xf numFmtId="164" fontId="0" fillId="4" borderId="2" xfId="0" applyBorder="1" applyAlignment="1" applyProtection="1">
      <alignment/>
      <protection hidden="1"/>
    </xf>
    <xf numFmtId="164" fontId="6" fillId="3" borderId="2" xfId="0" applyFont="1" applyBorder="1" applyAlignment="1" applyProtection="1">
      <alignment horizontal="center"/>
      <protection hidden="1"/>
    </xf>
    <xf numFmtId="167" fontId="6" fillId="3" borderId="2" xfId="0" applyFont="1" applyBorder="1" applyAlignment="1" applyProtection="1">
      <alignment/>
      <protection hidden="1"/>
    </xf>
    <xf numFmtId="164" fontId="0" fillId="4" borderId="2" xfId="0" applyFont="1" applyBorder="1" applyAlignment="1" applyProtection="1">
      <alignment horizontal="justify" vertical="center" wrapText="1"/>
      <protection hidden="1"/>
    </xf>
    <xf numFmtId="168" fontId="0" fillId="4" borderId="2" xfId="0" applyFont="1" applyBorder="1" applyAlignment="1" applyProtection="1">
      <alignment horizontal="center" vertical="center"/>
      <protection hidden="1"/>
    </xf>
    <xf numFmtId="168" fontId="0" fillId="4" borderId="2" xfId="0" applyBorder="1" applyAlignment="1" applyProtection="1">
      <alignment horizontal="center" vertical="center"/>
      <protection hidden="1"/>
    </xf>
    <xf numFmtId="168" fontId="6" fillId="3" borderId="2" xfId="0" applyFont="1" applyBorder="1" applyAlignment="1" applyProtection="1">
      <alignment horizontal="center"/>
      <protection hidden="1"/>
    </xf>
    <xf numFmtId="168" fontId="6" fillId="3" borderId="2" xfId="0" applyFont="1" applyBorder="1" applyAlignment="1" applyProtection="1">
      <alignment horizontal="center" vertical="center"/>
      <protection hidden="1"/>
    </xf>
    <xf numFmtId="167" fontId="6" fillId="3" borderId="2" xfId="0" applyFont="1" applyBorder="1" applyAlignment="1" applyProtection="1">
      <alignment horizontal="center"/>
      <protection hidden="1"/>
    </xf>
    <xf numFmtId="164" fontId="7" fillId="2" borderId="2" xfId="0" applyFont="1" applyBorder="1" applyAlignment="1" applyProtection="1">
      <alignment horizontal="center"/>
      <protection hidden="1"/>
    </xf>
    <xf numFmtId="167" fontId="7" fillId="2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43C0B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4114800</xdr:colOff>
      <xdr:row>0</xdr:row>
      <xdr:rowOff>28575</xdr:rowOff>
    </xdr:from>
    <xdr:to>
      <xdr:col>3</xdr:col>
      <xdr:colOff>4686300</xdr:colOff>
      <xdr:row>0</xdr:row>
      <xdr:rowOff>542925</xdr:rowOff>
    </xdr:to>
    <xdr:pic>
      <xdr:nvPicPr>
        <xdr:cNvPr id="0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8575"/>
          <a:ext cx="571500" cy="51435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tabSelected="1" zoomScale="70" zoomScaleNormal="7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5.57421875" style="0" customWidth="1"/>
    <col min="3" max="3" width="19.421875" style="0" customWidth="1"/>
    <col min="4" max="4" width="85.140625" style="0" customWidth="1"/>
    <col min="5" max="5" width="5.57421875" style="0" customWidth="1"/>
    <col min="6" max="6" width="8.7109375" style="0" customWidth="1"/>
    <col min="7" max="7" width="14.7109375" style="0" customWidth="1"/>
    <col min="8" max="8" width="14.00390625" style="0" customWidth="1"/>
    <col min="9" max="9" width="9.28125" style="0" customWidth="1"/>
    <col min="10" max="10" width="20.421875" style="0" customWidth="1"/>
    <col min="11" max="1025" width="8.7109375" style="0" customWidth="1"/>
  </cols>
  <sheetData>
    <row r="1" spans="2:10" ht="52.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2" customHeight="1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2:10" ht="23.25" customHeigh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ht="15" customHeight="1">
      <c r="B4" s="4" t="s">
        <v>3</v>
      </c>
      <c r="C4" s="4"/>
      <c r="D4" s="4"/>
      <c r="E4" s="4"/>
      <c r="F4" s="4"/>
      <c r="G4" s="4"/>
      <c r="H4" s="4"/>
      <c r="I4" s="4"/>
      <c r="J4" s="4"/>
    </row>
    <row r="5" spans="2:10" ht="26.25" customHeight="1">
      <c r="B5" s="5" t="s">
        <v>4</v>
      </c>
      <c r="C5" s="5"/>
      <c r="D5" s="5"/>
      <c r="E5" s="5"/>
      <c r="F5" s="5"/>
      <c r="G5" s="5"/>
      <c r="H5" s="5"/>
      <c r="I5" s="5"/>
      <c r="J5" s="5"/>
    </row>
    <row r="6" spans="2:10" ht="15.75" customHeight="1">
      <c r="B6" s="6" t="s">
        <v>5</v>
      </c>
      <c r="C6" s="6"/>
      <c r="D6" s="6"/>
      <c r="E6" s="6"/>
      <c r="F6" s="6"/>
      <c r="G6" s="6"/>
      <c r="H6" s="6"/>
      <c r="I6" s="6"/>
      <c r="J6" s="6"/>
    </row>
    <row r="7" spans="2:10" ht="19.5" customHeight="1">
      <c r="B7" s="7" t="s">
        <v>6</v>
      </c>
      <c r="C7" s="7"/>
      <c r="D7" s="7"/>
      <c r="E7" s="7"/>
      <c r="F7" s="7"/>
      <c r="G7" s="7"/>
      <c r="H7" s="7"/>
      <c r="I7" s="7"/>
      <c r="J7" s="7"/>
    </row>
    <row r="8" spans="2:12" ht="30" customHeight="1">
      <c r="B8" s="8" t="s">
        <v>7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10" t="s">
        <v>14</v>
      </c>
      <c r="J8" s="8" t="s">
        <v>15</v>
      </c>
      <c r="K8" s="11"/>
      <c r="L8" s="11"/>
    </row>
    <row r="9" spans="2:10" ht="14.9">
      <c r="B9" s="12">
        <v>1</v>
      </c>
      <c r="C9" s="12" t="s">
        <v>16</v>
      </c>
      <c r="D9" s="13" t="s">
        <v>17</v>
      </c>
      <c r="E9" s="12" t="s">
        <v>18</v>
      </c>
      <c r="F9" s="14">
        <v>3</v>
      </c>
      <c r="G9" s="12">
        <v>58</v>
      </c>
      <c r="H9" s="15" t="e">
        <f>#REF!</f>
        <v>#REF!</v>
      </c>
      <c r="I9" s="16">
        <f>F9*G9</f>
        <v>174</v>
      </c>
      <c r="J9" s="15" t="e">
        <f>PRODUCT(H9*I9)</f>
        <v>#REF!</v>
      </c>
    </row>
    <row r="10" spans="2:10" ht="15" customHeight="1">
      <c r="B10" s="12">
        <v>2</v>
      </c>
      <c r="C10" s="12" t="s">
        <v>16</v>
      </c>
      <c r="D10" s="13" t="s">
        <v>19</v>
      </c>
      <c r="E10" s="12" t="s">
        <v>18</v>
      </c>
      <c r="F10" s="12">
        <v>6</v>
      </c>
      <c r="G10" s="12">
        <v>58</v>
      </c>
      <c r="H10" s="15" t="e">
        <f>#REF!</f>
        <v>#REF!</v>
      </c>
      <c r="I10" s="16">
        <f>F10*G10</f>
        <v>348</v>
      </c>
      <c r="J10" s="15" t="e">
        <f>PRODUCT(H10*I10)</f>
        <v>#REF!</v>
      </c>
    </row>
    <row r="11" spans="2:10" ht="15.75" customHeight="1">
      <c r="B11" s="12">
        <v>3</v>
      </c>
      <c r="C11" s="12" t="s">
        <v>16</v>
      </c>
      <c r="D11" s="17" t="s">
        <v>20</v>
      </c>
      <c r="E11" s="12" t="s">
        <v>18</v>
      </c>
      <c r="F11" s="12">
        <v>6</v>
      </c>
      <c r="G11" s="12">
        <v>58</v>
      </c>
      <c r="H11" s="15" t="e">
        <f>#REF!</f>
        <v>#REF!</v>
      </c>
      <c r="I11" s="16">
        <f>F11*G11</f>
        <v>348</v>
      </c>
      <c r="J11" s="15" t="e">
        <f>PRODUCT(H11*I11)</f>
        <v>#REF!</v>
      </c>
    </row>
    <row r="12" spans="2:10" ht="15.75" customHeight="1">
      <c r="B12" s="12">
        <v>4</v>
      </c>
      <c r="C12" s="12" t="s">
        <v>16</v>
      </c>
      <c r="D12" s="13" t="s">
        <v>21</v>
      </c>
      <c r="E12" s="12" t="s">
        <v>18</v>
      </c>
      <c r="F12" s="12">
        <v>23</v>
      </c>
      <c r="G12" s="12">
        <v>58</v>
      </c>
      <c r="H12" s="15" t="e">
        <f>#REF!</f>
        <v>#REF!</v>
      </c>
      <c r="I12" s="16">
        <f>F12*G12</f>
        <v>1334</v>
      </c>
      <c r="J12" s="15" t="e">
        <f>PRODUCT(H12*I12)</f>
        <v>#REF!</v>
      </c>
    </row>
    <row r="13" spans="2:10" ht="15" customHeight="1">
      <c r="B13" s="12">
        <v>5</v>
      </c>
      <c r="C13" s="12" t="s">
        <v>16</v>
      </c>
      <c r="D13" s="13" t="s">
        <v>22</v>
      </c>
      <c r="E13" s="12" t="s">
        <v>18</v>
      </c>
      <c r="F13" s="12">
        <v>3</v>
      </c>
      <c r="G13" s="12">
        <v>58</v>
      </c>
      <c r="H13" s="15" t="e">
        <f>#REF!</f>
        <v>#REF!</v>
      </c>
      <c r="I13" s="16">
        <f>F13*G13</f>
        <v>174</v>
      </c>
      <c r="J13" s="15" t="e">
        <f>PRODUCT(H13*I13)</f>
        <v>#REF!</v>
      </c>
    </row>
    <row r="14" spans="2:10" ht="30">
      <c r="B14" s="12">
        <v>6</v>
      </c>
      <c r="C14" s="12" t="s">
        <v>16</v>
      </c>
      <c r="D14" s="17" t="s">
        <v>23</v>
      </c>
      <c r="E14" s="12" t="s">
        <v>18</v>
      </c>
      <c r="F14" s="12">
        <v>1</v>
      </c>
      <c r="G14" s="12">
        <v>58</v>
      </c>
      <c r="H14" s="15" t="e">
        <f>#REF!</f>
        <v>#REF!</v>
      </c>
      <c r="I14" s="16">
        <f>F14*G14</f>
        <v>58</v>
      </c>
      <c r="J14" s="15" t="e">
        <f>PRODUCT(H14*I14)</f>
        <v>#REF!</v>
      </c>
    </row>
    <row r="15" spans="2:10" ht="30">
      <c r="B15" s="12">
        <v>7</v>
      </c>
      <c r="C15" s="12" t="s">
        <v>16</v>
      </c>
      <c r="D15" s="17" t="s">
        <v>24</v>
      </c>
      <c r="E15" s="12" t="s">
        <v>18</v>
      </c>
      <c r="F15" s="12">
        <v>1</v>
      </c>
      <c r="G15" s="12">
        <v>58</v>
      </c>
      <c r="H15" s="15" t="e">
        <f>#REF!</f>
        <v>#REF!</v>
      </c>
      <c r="I15" s="16">
        <f>F15*G15</f>
        <v>58</v>
      </c>
      <c r="J15" s="15" t="e">
        <f>PRODUCT(H15*I15)</f>
        <v>#REF!</v>
      </c>
    </row>
    <row r="16" spans="2:10" ht="15">
      <c r="B16" s="12">
        <v>8</v>
      </c>
      <c r="C16" s="12" t="s">
        <v>16</v>
      </c>
      <c r="D16" s="18" t="s">
        <v>25</v>
      </c>
      <c r="E16" s="12" t="s">
        <v>18</v>
      </c>
      <c r="F16" s="12">
        <v>2</v>
      </c>
      <c r="G16" s="12">
        <v>58</v>
      </c>
      <c r="H16" s="15" t="e">
        <f>#REF!</f>
        <v>#REF!</v>
      </c>
      <c r="I16" s="16">
        <f>F16*G16</f>
        <v>116</v>
      </c>
      <c r="J16" s="15" t="e">
        <f>PRODUCT(H16*I16)</f>
        <v>#REF!</v>
      </c>
    </row>
    <row r="17" spans="2:10" ht="15">
      <c r="B17" s="12">
        <v>9</v>
      </c>
      <c r="C17" s="12" t="s">
        <v>16</v>
      </c>
      <c r="D17" s="18" t="s">
        <v>26</v>
      </c>
      <c r="E17" s="12" t="s">
        <v>18</v>
      </c>
      <c r="F17" s="12">
        <v>63</v>
      </c>
      <c r="G17" s="12">
        <v>58</v>
      </c>
      <c r="H17" s="15" t="e">
        <f>#REF!</f>
        <v>#REF!</v>
      </c>
      <c r="I17" s="16">
        <f>F17*G17</f>
        <v>3654</v>
      </c>
      <c r="J17" s="15" t="e">
        <f>PRODUCT(H17*I17)</f>
        <v>#REF!</v>
      </c>
    </row>
    <row r="18" spans="2:10" ht="15">
      <c r="B18" s="12">
        <v>10</v>
      </c>
      <c r="C18" s="12" t="s">
        <v>16</v>
      </c>
      <c r="D18" s="18" t="s">
        <v>27</v>
      </c>
      <c r="E18" s="12" t="s">
        <v>18</v>
      </c>
      <c r="F18" s="12">
        <v>24</v>
      </c>
      <c r="G18" s="12">
        <v>58</v>
      </c>
      <c r="H18" s="15" t="e">
        <f>#REF!</f>
        <v>#REF!</v>
      </c>
      <c r="I18" s="16">
        <f>F18*G18</f>
        <v>1392</v>
      </c>
      <c r="J18" s="15" t="e">
        <f>PRODUCT(H18*I18)</f>
        <v>#REF!</v>
      </c>
    </row>
    <row r="19" spans="2:10" ht="15">
      <c r="B19" s="12">
        <v>11</v>
      </c>
      <c r="C19" s="12" t="s">
        <v>16</v>
      </c>
      <c r="D19" s="18" t="s">
        <v>28</v>
      </c>
      <c r="E19" s="12" t="s">
        <v>18</v>
      </c>
      <c r="F19" s="12">
        <v>10</v>
      </c>
      <c r="G19" s="12">
        <v>58</v>
      </c>
      <c r="H19" s="15" t="e">
        <f>#REF!</f>
        <v>#REF!</v>
      </c>
      <c r="I19" s="16">
        <f>F19*G19</f>
        <v>580</v>
      </c>
      <c r="J19" s="15" t="e">
        <f>PRODUCT(H19*I19)</f>
        <v>#REF!</v>
      </c>
    </row>
    <row r="20" spans="2:10" ht="15">
      <c r="B20" s="12">
        <v>12</v>
      </c>
      <c r="C20" s="12" t="s">
        <v>16</v>
      </c>
      <c r="D20" s="18" t="s">
        <v>29</v>
      </c>
      <c r="E20" s="12" t="s">
        <v>18</v>
      </c>
      <c r="F20" s="12">
        <v>20</v>
      </c>
      <c r="G20" s="12">
        <v>58</v>
      </c>
      <c r="H20" s="15" t="e">
        <f>#REF!</f>
        <v>#REF!</v>
      </c>
      <c r="I20" s="16">
        <f>F20*G20</f>
        <v>1160</v>
      </c>
      <c r="J20" s="15" t="e">
        <f>PRODUCT(H20*I20)</f>
        <v>#REF!</v>
      </c>
    </row>
    <row r="21" spans="2:10" ht="15">
      <c r="B21" s="12">
        <v>13</v>
      </c>
      <c r="C21" s="12" t="s">
        <v>16</v>
      </c>
      <c r="D21" s="18" t="s">
        <v>30</v>
      </c>
      <c r="E21" s="12" t="s">
        <v>31</v>
      </c>
      <c r="F21" s="12">
        <v>400</v>
      </c>
      <c r="G21" s="12">
        <v>58</v>
      </c>
      <c r="H21" s="15" t="e">
        <f>#REF!</f>
        <v>#REF!</v>
      </c>
      <c r="I21" s="16">
        <f>F21*G21</f>
        <v>23200</v>
      </c>
      <c r="J21" s="15" t="e">
        <f>PRODUCT(H21*I21)</f>
        <v>#REF!</v>
      </c>
    </row>
    <row r="22" spans="2:10" ht="15">
      <c r="B22" s="12">
        <v>14</v>
      </c>
      <c r="C22" s="12" t="s">
        <v>16</v>
      </c>
      <c r="D22" s="18" t="s">
        <v>32</v>
      </c>
      <c r="E22" s="12" t="s">
        <v>31</v>
      </c>
      <c r="F22" s="12">
        <v>100</v>
      </c>
      <c r="G22" s="12">
        <v>58</v>
      </c>
      <c r="H22" s="15" t="e">
        <f>#REF!</f>
        <v>#REF!</v>
      </c>
      <c r="I22" s="16">
        <f>F22*G22</f>
        <v>5800</v>
      </c>
      <c r="J22" s="15" t="e">
        <f>PRODUCT(H22*I22)</f>
        <v>#REF!</v>
      </c>
    </row>
    <row r="23" spans="2:10" ht="15">
      <c r="B23" s="12">
        <v>15</v>
      </c>
      <c r="C23" s="12" t="s">
        <v>16</v>
      </c>
      <c r="D23" s="18" t="s">
        <v>33</v>
      </c>
      <c r="E23" s="12" t="s">
        <v>31</v>
      </c>
      <c r="F23" s="12">
        <v>1150</v>
      </c>
      <c r="G23" s="12">
        <v>58</v>
      </c>
      <c r="H23" s="15" t="e">
        <f>#REF!</f>
        <v>#REF!</v>
      </c>
      <c r="I23" s="19">
        <f>F23*G23</f>
        <v>66700</v>
      </c>
      <c r="J23" s="15" t="e">
        <f>PRODUCT(H23*I23)</f>
        <v>#REF!</v>
      </c>
    </row>
    <row r="24" spans="2:10" ht="15">
      <c r="B24" s="12">
        <v>16</v>
      </c>
      <c r="C24" s="12" t="s">
        <v>16</v>
      </c>
      <c r="D24" s="18" t="s">
        <v>34</v>
      </c>
      <c r="E24" s="12" t="s">
        <v>31</v>
      </c>
      <c r="F24" s="12">
        <v>580</v>
      </c>
      <c r="G24" s="12">
        <v>58</v>
      </c>
      <c r="H24" s="15" t="e">
        <f>#REF!</f>
        <v>#REF!</v>
      </c>
      <c r="I24" s="19">
        <f>F24*G24</f>
        <v>33640</v>
      </c>
      <c r="J24" s="15" t="e">
        <f>PRODUCT(H24*I24)</f>
        <v>#REF!</v>
      </c>
    </row>
    <row r="25" spans="2:10" ht="15">
      <c r="B25" s="12">
        <v>17</v>
      </c>
      <c r="C25" s="12" t="s">
        <v>16</v>
      </c>
      <c r="D25" s="18" t="s">
        <v>35</v>
      </c>
      <c r="E25" s="12" t="s">
        <v>31</v>
      </c>
      <c r="F25" s="12">
        <v>780</v>
      </c>
      <c r="G25" s="12">
        <v>58</v>
      </c>
      <c r="H25" s="15" t="e">
        <f>#REF!</f>
        <v>#REF!</v>
      </c>
      <c r="I25" s="19">
        <f>F25*G25</f>
        <v>45240</v>
      </c>
      <c r="J25" s="15" t="e">
        <f>PRODUCT(H25*I25)</f>
        <v>#REF!</v>
      </c>
    </row>
    <row r="26" spans="2:10" ht="15">
      <c r="B26" s="12">
        <v>18</v>
      </c>
      <c r="C26" s="12" t="s">
        <v>16</v>
      </c>
      <c r="D26" s="18" t="s">
        <v>36</v>
      </c>
      <c r="E26" s="12" t="s">
        <v>18</v>
      </c>
      <c r="F26" s="12">
        <v>23</v>
      </c>
      <c r="G26" s="12">
        <v>58</v>
      </c>
      <c r="H26" s="15" t="e">
        <f>#REF!</f>
        <v>#REF!</v>
      </c>
      <c r="I26" s="19">
        <f>F26*G26</f>
        <v>1334</v>
      </c>
      <c r="J26" s="15" t="e">
        <f>PRODUCT(H26*I26)</f>
        <v>#REF!</v>
      </c>
    </row>
    <row r="27" spans="2:10" ht="15">
      <c r="B27" s="12">
        <v>19</v>
      </c>
      <c r="C27" s="12" t="s">
        <v>16</v>
      </c>
      <c r="D27" s="18" t="s">
        <v>37</v>
      </c>
      <c r="E27" s="12" t="s">
        <v>18</v>
      </c>
      <c r="F27" s="12">
        <v>1</v>
      </c>
      <c r="G27" s="12">
        <v>58</v>
      </c>
      <c r="H27" s="15" t="e">
        <f>#REF!</f>
        <v>#REF!</v>
      </c>
      <c r="I27" s="19">
        <f>F27*G27</f>
        <v>58</v>
      </c>
      <c r="J27" s="15" t="e">
        <f>PRODUCT(H27*I27)</f>
        <v>#REF!</v>
      </c>
    </row>
    <row r="28" spans="2:10" ht="15">
      <c r="B28" s="12">
        <v>20</v>
      </c>
      <c r="C28" s="12" t="s">
        <v>16</v>
      </c>
      <c r="D28" s="18" t="s">
        <v>38</v>
      </c>
      <c r="E28" s="12" t="s">
        <v>18</v>
      </c>
      <c r="F28" s="12">
        <v>8</v>
      </c>
      <c r="G28" s="12">
        <v>58</v>
      </c>
      <c r="H28" s="15" t="e">
        <f>#REF!</f>
        <v>#REF!</v>
      </c>
      <c r="I28" s="19">
        <f>F28*G28</f>
        <v>464</v>
      </c>
      <c r="J28" s="15" t="e">
        <f>PRODUCT(H28*I28)</f>
        <v>#REF!</v>
      </c>
    </row>
    <row r="29" spans="2:10" ht="15">
      <c r="B29" s="12">
        <v>21</v>
      </c>
      <c r="C29" s="12" t="s">
        <v>16</v>
      </c>
      <c r="D29" s="18" t="s">
        <v>39</v>
      </c>
      <c r="E29" s="12" t="s">
        <v>18</v>
      </c>
      <c r="F29" s="12">
        <v>10</v>
      </c>
      <c r="G29" s="12">
        <v>58</v>
      </c>
      <c r="H29" s="15" t="e">
        <f>#REF!</f>
        <v>#REF!</v>
      </c>
      <c r="I29" s="16">
        <f>F29*G29</f>
        <v>580</v>
      </c>
      <c r="J29" s="15" t="e">
        <f>PRODUCT(H29*I29)</f>
        <v>#REF!</v>
      </c>
    </row>
    <row r="30" spans="2:10" ht="15">
      <c r="B30" s="12">
        <v>22</v>
      </c>
      <c r="C30" s="12" t="s">
        <v>16</v>
      </c>
      <c r="D30" s="18" t="s">
        <v>40</v>
      </c>
      <c r="E30" s="12" t="s">
        <v>18</v>
      </c>
      <c r="F30" s="12">
        <v>4</v>
      </c>
      <c r="G30" s="12">
        <v>58</v>
      </c>
      <c r="H30" s="15" t="e">
        <f>#REF!</f>
        <v>#REF!</v>
      </c>
      <c r="I30" s="19">
        <f>F30*G30</f>
        <v>232</v>
      </c>
      <c r="J30" s="15" t="e">
        <f>PRODUCT(H30*I30)</f>
        <v>#REF!</v>
      </c>
    </row>
    <row r="31" spans="2:10" ht="15">
      <c r="B31" s="20" t="s">
        <v>41</v>
      </c>
      <c r="C31" s="20"/>
      <c r="D31" s="20"/>
      <c r="E31" s="20"/>
      <c r="F31" s="20"/>
      <c r="G31" s="20"/>
      <c r="H31" s="20"/>
      <c r="I31" s="20"/>
      <c r="J31" s="21" t="e">
        <f>SUM(J9:J30)</f>
        <v>#REF!</v>
      </c>
    </row>
    <row r="33" spans="2:10" ht="29.25" customHeight="1">
      <c r="B33" s="8" t="s">
        <v>7</v>
      </c>
      <c r="C33" s="8"/>
      <c r="D33" s="8" t="s">
        <v>42</v>
      </c>
      <c r="E33" s="8" t="s">
        <v>43</v>
      </c>
      <c r="F33" s="9" t="s">
        <v>44</v>
      </c>
      <c r="G33" s="8" t="s">
        <v>45</v>
      </c>
      <c r="H33" s="9" t="s">
        <v>46</v>
      </c>
      <c r="I33" s="9" t="s">
        <v>47</v>
      </c>
      <c r="J33" s="8" t="s">
        <v>48</v>
      </c>
    </row>
    <row r="34" spans="2:10" ht="15">
      <c r="B34" s="12">
        <v>1</v>
      </c>
      <c r="C34" s="12" t="s">
        <v>49</v>
      </c>
      <c r="D34" s="22" t="s">
        <v>50</v>
      </c>
      <c r="E34" s="12" t="s">
        <v>51</v>
      </c>
      <c r="F34" s="12">
        <v>1</v>
      </c>
      <c r="G34" s="23" t="e">
        <f>#REF!</f>
        <v>#REF!</v>
      </c>
      <c r="H34" s="12">
        <v>8</v>
      </c>
      <c r="I34" s="12">
        <v>10</v>
      </c>
      <c r="J34" s="24" t="e">
        <f>PRODUCT(G34*F34*H34*I34)</f>
        <v>#REF!</v>
      </c>
    </row>
    <row r="35" spans="2:10" ht="30">
      <c r="B35" s="12">
        <v>2</v>
      </c>
      <c r="C35" s="12" t="s">
        <v>52</v>
      </c>
      <c r="D35" s="22" t="s">
        <v>53</v>
      </c>
      <c r="E35" s="12" t="s">
        <v>51</v>
      </c>
      <c r="F35" s="12">
        <v>1</v>
      </c>
      <c r="G35" s="23">
        <v>38.71</v>
      </c>
      <c r="H35" s="12">
        <v>8</v>
      </c>
      <c r="I35" s="12">
        <v>10</v>
      </c>
      <c r="J35" s="24">
        <f>PRODUCT(G35*F35*H35*I35)</f>
        <v>3096.8</v>
      </c>
    </row>
    <row r="36" spans="2:10" ht="30">
      <c r="B36" s="12">
        <v>3</v>
      </c>
      <c r="C36" s="12" t="s">
        <v>54</v>
      </c>
      <c r="D36" s="22" t="s">
        <v>55</v>
      </c>
      <c r="E36" s="12" t="s">
        <v>51</v>
      </c>
      <c r="F36" s="12">
        <v>1</v>
      </c>
      <c r="G36" s="23">
        <v>36.1</v>
      </c>
      <c r="H36" s="12">
        <v>8</v>
      </c>
      <c r="I36" s="12">
        <v>10</v>
      </c>
      <c r="J36" s="24">
        <f>PRODUCT(G36*F36*H36*I36)</f>
        <v>2888</v>
      </c>
    </row>
    <row r="37" spans="2:10" ht="15">
      <c r="B37" s="20" t="s">
        <v>56</v>
      </c>
      <c r="C37" s="20"/>
      <c r="D37" s="20"/>
      <c r="E37" s="20"/>
      <c r="F37" s="20"/>
      <c r="G37" s="20"/>
      <c r="H37" s="20"/>
      <c r="I37" s="20"/>
      <c r="J37" s="25" t="e">
        <f>SUM(J34:J36)</f>
        <v>#REF!</v>
      </c>
    </row>
    <row r="39" spans="2:10" ht="29.25" customHeight="1">
      <c r="B39" s="8" t="s">
        <v>7</v>
      </c>
      <c r="C39" s="8"/>
      <c r="D39" s="8" t="s">
        <v>57</v>
      </c>
      <c r="E39" s="8" t="s">
        <v>43</v>
      </c>
      <c r="F39" s="9" t="s">
        <v>44</v>
      </c>
      <c r="G39" s="8" t="s">
        <v>45</v>
      </c>
      <c r="H39" s="9" t="s">
        <v>46</v>
      </c>
      <c r="I39" s="9" t="s">
        <v>47</v>
      </c>
      <c r="J39" s="8" t="s">
        <v>48</v>
      </c>
    </row>
    <row r="40" spans="2:10" ht="15">
      <c r="B40" s="12">
        <v>1</v>
      </c>
      <c r="C40" s="12" t="s">
        <v>58</v>
      </c>
      <c r="D40" s="16" t="s">
        <v>59</v>
      </c>
      <c r="E40" s="12" t="s">
        <v>51</v>
      </c>
      <c r="F40" s="12">
        <v>1</v>
      </c>
      <c r="G40" s="24">
        <v>73.81</v>
      </c>
      <c r="H40" s="12">
        <v>4</v>
      </c>
      <c r="I40" s="12">
        <v>5</v>
      </c>
      <c r="J40" s="24">
        <f>PRODUCT(G40*F40*H40*I40)</f>
        <v>1476.2</v>
      </c>
    </row>
    <row r="41" spans="2:10" ht="15">
      <c r="B41" s="12">
        <v>2</v>
      </c>
      <c r="C41" s="12" t="s">
        <v>60</v>
      </c>
      <c r="D41" s="16" t="s">
        <v>61</v>
      </c>
      <c r="E41" s="12" t="s">
        <v>51</v>
      </c>
      <c r="F41" s="12">
        <v>2</v>
      </c>
      <c r="G41" s="24">
        <v>18.05</v>
      </c>
      <c r="H41" s="12">
        <v>8</v>
      </c>
      <c r="I41" s="12">
        <v>10</v>
      </c>
      <c r="J41" s="24">
        <f>PRODUCT(G41*F41*H41*I41)</f>
        <v>2888</v>
      </c>
    </row>
    <row r="42" spans="2:10" ht="15">
      <c r="B42" s="12">
        <v>3</v>
      </c>
      <c r="C42" s="12" t="s">
        <v>62</v>
      </c>
      <c r="D42" s="16" t="s">
        <v>63</v>
      </c>
      <c r="E42" s="12" t="s">
        <v>51</v>
      </c>
      <c r="F42" s="12">
        <v>4</v>
      </c>
      <c r="G42" s="24">
        <v>13.08</v>
      </c>
      <c r="H42" s="12">
        <v>8</v>
      </c>
      <c r="I42" s="12">
        <v>10</v>
      </c>
      <c r="J42" s="24">
        <f>PRODUCT(G42*F42*H42*I42)</f>
        <v>4185.6</v>
      </c>
    </row>
    <row r="43" spans="2:10" ht="15">
      <c r="B43" s="12">
        <v>4</v>
      </c>
      <c r="C43" s="12" t="s">
        <v>64</v>
      </c>
      <c r="D43" s="16" t="s">
        <v>65</v>
      </c>
      <c r="E43" s="12" t="s">
        <v>51</v>
      </c>
      <c r="F43" s="12">
        <v>1</v>
      </c>
      <c r="G43" s="24">
        <v>30.05</v>
      </c>
      <c r="H43" s="12">
        <v>8</v>
      </c>
      <c r="I43" s="12">
        <v>10</v>
      </c>
      <c r="J43" s="24">
        <f>PRODUCT(G43*F43*H43*I43)</f>
        <v>2404</v>
      </c>
    </row>
    <row r="44" spans="2:10" ht="15">
      <c r="B44" s="12">
        <v>5</v>
      </c>
      <c r="C44" s="12" t="s">
        <v>60</v>
      </c>
      <c r="D44" s="16" t="s">
        <v>66</v>
      </c>
      <c r="E44" s="12" t="s">
        <v>51</v>
      </c>
      <c r="F44" s="12">
        <v>1</v>
      </c>
      <c r="G44" s="24">
        <v>18.05</v>
      </c>
      <c r="H44" s="12">
        <v>8</v>
      </c>
      <c r="I44" s="12">
        <v>58</v>
      </c>
      <c r="J44" s="24">
        <f>PRODUCT(G44*F44*H44*I44)</f>
        <v>8375.2</v>
      </c>
    </row>
    <row r="45" spans="2:10" ht="30">
      <c r="B45" s="12">
        <v>6</v>
      </c>
      <c r="C45" s="12" t="s">
        <v>67</v>
      </c>
      <c r="D45" s="13" t="s">
        <v>68</v>
      </c>
      <c r="E45" s="12" t="s">
        <v>51</v>
      </c>
      <c r="F45" s="12">
        <v>1</v>
      </c>
      <c r="G45" s="24">
        <v>19.43</v>
      </c>
      <c r="H45" s="12">
        <v>8</v>
      </c>
      <c r="I45" s="12">
        <v>10</v>
      </c>
      <c r="J45" s="24">
        <f>PRODUCT(G45*F45*H45*I45)</f>
        <v>1554.4</v>
      </c>
    </row>
    <row r="46" spans="2:10" ht="15">
      <c r="B46" s="20" t="s">
        <v>69</v>
      </c>
      <c r="C46" s="20"/>
      <c r="D46" s="20"/>
      <c r="E46" s="20"/>
      <c r="F46" s="20"/>
      <c r="G46" s="20"/>
      <c r="H46" s="20"/>
      <c r="I46" s="20"/>
      <c r="J46" s="26">
        <f>SUM(J40:J45)</f>
        <v>20883.4</v>
      </c>
    </row>
    <row r="49" spans="2:10" ht="15">
      <c r="B49" s="20" t="s">
        <v>70</v>
      </c>
      <c r="C49" s="20"/>
      <c r="D49" s="20"/>
      <c r="E49" s="20"/>
      <c r="F49" s="20"/>
      <c r="G49" s="20"/>
      <c r="H49" s="20"/>
      <c r="I49" s="20"/>
      <c r="J49" s="26" t="e">
        <f>SUM(J31,J37,J46)</f>
        <v>#REF!</v>
      </c>
    </row>
    <row r="51" spans="2:10" ht="15">
      <c r="B51" s="20" t="s">
        <v>71</v>
      </c>
      <c r="C51" s="20"/>
      <c r="D51" s="20"/>
      <c r="E51" s="20"/>
      <c r="F51" s="20"/>
      <c r="G51" s="20"/>
      <c r="H51" s="20"/>
      <c r="I51" s="20"/>
      <c r="J51" s="27" t="e">
        <f>J49*0.15</f>
        <v>#REF!</v>
      </c>
    </row>
    <row r="53" spans="2:10" ht="15">
      <c r="B53" s="28" t="s">
        <v>72</v>
      </c>
      <c r="C53" s="28"/>
      <c r="D53" s="28"/>
      <c r="E53" s="28"/>
      <c r="F53" s="28"/>
      <c r="G53" s="28"/>
      <c r="H53" s="28"/>
      <c r="I53" s="28"/>
      <c r="J53" s="29" t="e">
        <f>SUM(J49+J51)</f>
        <v>#REF!</v>
      </c>
    </row>
  </sheetData>
  <mergeCells count="13">
    <mergeCell ref="B1:J1"/>
    <mergeCell ref="B2:J2"/>
    <mergeCell ref="B3:J3"/>
    <mergeCell ref="B4:J4"/>
    <mergeCell ref="B5:J5"/>
    <mergeCell ref="B6:J6"/>
    <mergeCell ref="B7:J7"/>
    <mergeCell ref="B31:I31"/>
    <mergeCell ref="B37:I37"/>
    <mergeCell ref="B46:I46"/>
    <mergeCell ref="B49:I49"/>
    <mergeCell ref="B51:I51"/>
    <mergeCell ref="B53:I53"/>
  </mergeCells>
  <printOptions/>
  <pageMargins left="0.25" right="0.25" top="0.75" bottom="0.75" header="0.511805555555555" footer="0.511805555555555"/>
  <pageSetup fitToHeight="1" fitToWidth="1"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Carolina Terra Alexandre</dc:creator>
  <cp:keywords/>
  <dc:description/>
  <cp:lastModifiedBy/>
  <cp:lastPrinted>2019-12-05T16:07:23Z</cp:lastPrinted>
  <dcterms:created xsi:type="dcterms:W3CDTF">2018-04-02T14:03:29Z</dcterms:created>
  <dcterms:modified xsi:type="dcterms:W3CDTF">2019-12-06T10:05:24Z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