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ron_Fis_Fin" sheetId="1" state="visible" r:id="rId2"/>
  </sheets>
  <definedNames>
    <definedName function="false" hidden="false" localSheetId="0" name="_xlnm.Print_Area" vbProcedure="false">Cron_Fis_Fin!$A$1:$J$24</definedName>
    <definedName function="false" hidden="false" name="all" vbProcedure="false">'[2]atualização de planilha'!#ref!</definedName>
    <definedName function="false" hidden="false" name="poarRR" vbProcedure="false">#REF!</definedName>
    <definedName function="false" hidden="false" name="_xlnm.Database" vbProcedure="false">#REF!</definedName>
    <definedName function="false" hidden="false" localSheetId="0" name="all" vbProcedure="false">'[1]atualização de planilha'!#ref!</definedName>
    <definedName function="false" hidden="false" localSheetId="0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<sst xmlns="http://schemas.openxmlformats.org/spreadsheetml/2006/main" count="27" uniqueCount="23">
  <si>
    <t xml:space="preserve">CRONOGRAMA</t>
  </si>
  <si>
    <t xml:space="preserve">OBRA / SERVIÇO: Serviços de implantação da sede da Coordenadoria de Segurança Pública e Trânsito</t>
  </si>
  <si>
    <t xml:space="preserve">CRONOGRAMA FÍSICO - FINANCEIRO</t>
  </si>
  <si>
    <t xml:space="preserve">ITEM</t>
  </si>
  <si>
    <t xml:space="preserve">SERVIÇO</t>
  </si>
  <si>
    <t xml:space="preserve">PESO</t>
  </si>
  <si>
    <t xml:space="preserve">VALOR</t>
  </si>
  <si>
    <t xml:space="preserve">30 DIAS</t>
  </si>
  <si>
    <t xml:space="preserve">360 DIAS</t>
  </si>
  <si>
    <t xml:space="preserve">CONSTRUÇÃO</t>
  </si>
  <si>
    <t xml:space="preserve">%</t>
  </si>
  <si>
    <t xml:space="preserve">R$</t>
  </si>
  <si>
    <t xml:space="preserve">01</t>
  </si>
  <si>
    <t xml:space="preserve">Divisórias</t>
  </si>
  <si>
    <t xml:space="preserve">02</t>
  </si>
  <si>
    <t xml:space="preserve">Instalações</t>
  </si>
  <si>
    <t xml:space="preserve">03</t>
  </si>
  <si>
    <t xml:space="preserve">Pinturas</t>
  </si>
  <si>
    <t xml:space="preserve">SIMPLES (R$)</t>
  </si>
  <si>
    <t xml:space="preserve">ACUMULADO (R$)</t>
  </si>
  <si>
    <t xml:space="preserve">B.D.I. - 18%</t>
  </si>
  <si>
    <t xml:space="preserve">TOTAL MEDIDO C/ BDI</t>
  </si>
  <si>
    <t xml:space="preserve">TOTAL DO ORÇAMENTO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</si>
</sst>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%"/>
    <numFmt numFmtId="167" formatCode="#,##0.00"/>
  </numFmts>
  <fonts count="1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7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7"/>
      <name val="Arial"/>
      <family val="2"/>
      <charset val="1"/>
    </font>
    <font>
      <sz val="7.5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1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1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260640</xdr:colOff>
      <xdr:row>1</xdr:row>
      <xdr:rowOff>36000</xdr:rowOff>
    </xdr:from>
    <xdr:to>
      <xdr:col>5</xdr:col>
      <xdr:colOff>98640</xdr:colOff>
      <xdr:row>6</xdr:row>
      <xdr:rowOff>146520</xdr:rowOff>
    </xdr:to>
    <xdr:pic>
      <xdr:nvPicPr>
        <xdr:cNvPr id="0" name="Picture 6" descr=""/>
        <xdr:cNvPicPr/>
      </xdr:nvPicPr>
      <xdr:blipFill>
        <a:blip r:embed="rId1"/>
        <a:stretch/>
      </xdr:blipFill>
      <xdr:spPr>
        <a:xfrm>
          <a:off x="2176200" y="197640"/>
          <a:ext cx="987480" cy="920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11880</xdr:colOff>
      <xdr:row>17</xdr:row>
      <xdr:rowOff>71280</xdr:rowOff>
    </xdr:from>
    <xdr:to>
      <xdr:col>8</xdr:col>
      <xdr:colOff>580680</xdr:colOff>
      <xdr:row>17</xdr:row>
      <xdr:rowOff>75960</xdr:rowOff>
    </xdr:to>
    <xdr:sp>
      <xdr:nvSpPr>
        <xdr:cNvPr id="1" name="Line 1"/>
        <xdr:cNvSpPr/>
      </xdr:nvSpPr>
      <xdr:spPr>
        <a:xfrm>
          <a:off x="3076920" y="3500280"/>
          <a:ext cx="2031840" cy="4680"/>
        </a:xfrm>
        <a:prstGeom prst="line">
          <a:avLst/>
        </a:prstGeom>
        <a:ln w="507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11880</xdr:colOff>
      <xdr:row>15</xdr:row>
      <xdr:rowOff>71280</xdr:rowOff>
    </xdr:from>
    <xdr:to>
      <xdr:col>8</xdr:col>
      <xdr:colOff>580680</xdr:colOff>
      <xdr:row>15</xdr:row>
      <xdr:rowOff>75960</xdr:rowOff>
    </xdr:to>
    <xdr:sp>
      <xdr:nvSpPr>
        <xdr:cNvPr id="2" name="Line 1"/>
        <xdr:cNvSpPr/>
      </xdr:nvSpPr>
      <xdr:spPr>
        <a:xfrm>
          <a:off x="3076920" y="3004920"/>
          <a:ext cx="2031840" cy="4680"/>
        </a:xfrm>
        <a:prstGeom prst="line">
          <a:avLst/>
        </a:prstGeom>
        <a:ln w="507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11880</xdr:colOff>
      <xdr:row>16</xdr:row>
      <xdr:rowOff>71280</xdr:rowOff>
    </xdr:from>
    <xdr:to>
      <xdr:col>8</xdr:col>
      <xdr:colOff>580680</xdr:colOff>
      <xdr:row>16</xdr:row>
      <xdr:rowOff>75960</xdr:rowOff>
    </xdr:to>
    <xdr:sp>
      <xdr:nvSpPr>
        <xdr:cNvPr id="3" name="Line 1"/>
        <xdr:cNvSpPr/>
      </xdr:nvSpPr>
      <xdr:spPr>
        <a:xfrm>
          <a:off x="3076920" y="3252600"/>
          <a:ext cx="2031840" cy="4680"/>
        </a:xfrm>
        <a:prstGeom prst="line">
          <a:avLst/>
        </a:prstGeom>
        <a:ln w="507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showFormulas="false" showGridLines="true" showRowColHeaders="true" showZeros="true" rightToLeft="false" tabSelected="true" showOutlineSymbols="true" defaultGridColor="true" view="normal" topLeftCell="A6" colorId="64" zoomScale="90" zoomScaleNormal="90" zoomScalePageLayoutView="100" workbookViewId="0">
      <selection pane="topLeft" activeCell="A1" activeCellId="0" sqref="A1:I24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3.71"/>
    <col collapsed="false" customWidth="true" hidden="false" outlineLevel="0" max="2" min="2" style="2" width="4.86"/>
    <col collapsed="false" customWidth="true" hidden="false" outlineLevel="0" max="3" min="3" style="1" width="18.58"/>
    <col collapsed="false" customWidth="true" hidden="false" outlineLevel="0" max="4" min="4" style="3" width="7"/>
    <col collapsed="false" customWidth="true" hidden="false" outlineLevel="0" max="5" min="5" style="1" width="9.29"/>
    <col collapsed="false" customWidth="true" hidden="false" outlineLevel="0" max="6" min="6" style="1" width="6.01"/>
    <col collapsed="false" customWidth="true" hidden="false" outlineLevel="0" max="7" min="7" style="1" width="8.71"/>
    <col collapsed="false" customWidth="true" hidden="false" outlineLevel="0" max="8" min="8" style="1" width="6.01"/>
    <col collapsed="false" customWidth="true" hidden="false" outlineLevel="0" max="9" min="9" style="1" width="8.71"/>
    <col collapsed="false" customWidth="true" hidden="false" outlineLevel="0" max="10" min="10" style="1" width="5.7"/>
    <col collapsed="false" customWidth="true" hidden="false" outlineLevel="0" max="11" min="11" style="1" width="9.85"/>
    <col collapsed="false" customWidth="false" hidden="false" outlineLevel="0" max="12" min="12" style="1" width="9.13"/>
    <col collapsed="false" customWidth="true" hidden="false" outlineLevel="0" max="13" min="13" style="1" width="10.13"/>
    <col collapsed="false" customWidth="false" hidden="false" outlineLevel="0" max="1025" min="14" style="1" width="9.13"/>
  </cols>
  <sheetData>
    <row r="1" s="4" customFormat="true" ht="12.75" hidden="false" customHeight="false" outlineLevel="0" collapsed="false">
      <c r="B1" s="5"/>
      <c r="D1" s="6"/>
    </row>
    <row r="2" s="4" customFormat="true" ht="12.75" hidden="false" customHeight="false" outlineLevel="0" collapsed="false">
      <c r="B2" s="5"/>
      <c r="D2" s="6"/>
    </row>
    <row r="3" s="4" customFormat="true" ht="12.75" hidden="false" customHeight="false" outlineLevel="0" collapsed="false">
      <c r="B3" s="5"/>
      <c r="D3" s="6"/>
    </row>
    <row r="4" s="4" customFormat="true" ht="12.75" hidden="false" customHeight="false" outlineLevel="0" collapsed="false">
      <c r="B4" s="5"/>
      <c r="D4" s="6"/>
    </row>
    <row r="5" s="4" customFormat="true" ht="12.75" hidden="false" customHeight="false" outlineLevel="0" collapsed="false">
      <c r="B5" s="5"/>
      <c r="D5" s="6"/>
    </row>
    <row r="6" s="4" customFormat="true" ht="12.75" hidden="false" customHeight="false" outlineLevel="0" collapsed="false">
      <c r="B6" s="5"/>
      <c r="D6" s="6"/>
    </row>
    <row r="7" s="4" customFormat="true" ht="12.75" hidden="false" customHeight="false" outlineLevel="0" collapsed="false">
      <c r="B7" s="5"/>
      <c r="D7" s="6"/>
    </row>
    <row r="8" s="4" customFormat="true" ht="12.75" hidden="false" customHeight="false" outlineLevel="0" collapsed="false">
      <c r="B8" s="5"/>
      <c r="D8" s="6"/>
    </row>
    <row r="9" customFormat="false" ht="15.75" hidden="false" customHeight="true" outlineLevel="0" collapsed="false">
      <c r="A9" s="4"/>
      <c r="B9" s="7" t="s">
        <v>0</v>
      </c>
      <c r="C9" s="7"/>
      <c r="D9" s="7"/>
      <c r="E9" s="7"/>
      <c r="F9" s="7"/>
      <c r="G9" s="7"/>
      <c r="H9" s="7"/>
      <c r="I9" s="7"/>
      <c r="J9" s="7"/>
      <c r="K9" s="7"/>
    </row>
    <row r="10" customFormat="false" ht="21" hidden="false" customHeight="true" outlineLevel="0" collapsed="false">
      <c r="A10" s="4"/>
      <c r="B10" s="8" t="s">
        <v>1</v>
      </c>
      <c r="C10" s="8"/>
      <c r="D10" s="8"/>
      <c r="E10" s="8"/>
      <c r="F10" s="8"/>
      <c r="G10" s="8"/>
      <c r="H10" s="8"/>
      <c r="I10" s="8"/>
      <c r="J10" s="9"/>
      <c r="K10" s="9"/>
    </row>
    <row r="11" customFormat="false" ht="17.25" hidden="false" customHeight="true" outlineLevel="0" collapsed="false">
      <c r="A11" s="4"/>
      <c r="B11" s="8"/>
      <c r="C11" s="8"/>
      <c r="D11" s="8"/>
      <c r="E11" s="8"/>
      <c r="F11" s="8"/>
      <c r="G11" s="8"/>
      <c r="H11" s="8"/>
      <c r="I11" s="8"/>
      <c r="J11" s="9"/>
      <c r="K11" s="9"/>
    </row>
    <row r="12" customFormat="false" ht="17.25" hidden="false" customHeight="true" outlineLevel="0" collapsed="false">
      <c r="A12" s="4"/>
      <c r="B12" s="8"/>
      <c r="C12" s="8"/>
      <c r="D12" s="8"/>
      <c r="E12" s="8"/>
      <c r="F12" s="8"/>
      <c r="G12" s="8"/>
      <c r="H12" s="8"/>
      <c r="I12" s="8"/>
      <c r="J12" s="9"/>
      <c r="K12" s="9"/>
    </row>
    <row r="13" customFormat="false" ht="18.75" hidden="false" customHeight="true" outlineLevel="0" collapsed="false">
      <c r="A13" s="4"/>
      <c r="B13" s="10" t="s">
        <v>2</v>
      </c>
      <c r="C13" s="10"/>
      <c r="D13" s="10"/>
      <c r="E13" s="10"/>
      <c r="F13" s="10"/>
      <c r="G13" s="10"/>
      <c r="H13" s="10"/>
      <c r="I13" s="10"/>
      <c r="J13" s="4"/>
    </row>
    <row r="14" s="11" customFormat="true" ht="19.5" hidden="false" customHeight="true" outlineLevel="0" collapsed="false">
      <c r="B14" s="12" t="s">
        <v>3</v>
      </c>
      <c r="C14" s="13" t="s">
        <v>4</v>
      </c>
      <c r="D14" s="14" t="s">
        <v>5</v>
      </c>
      <c r="E14" s="13" t="s">
        <v>6</v>
      </c>
      <c r="F14" s="15" t="s">
        <v>7</v>
      </c>
      <c r="G14" s="15"/>
      <c r="H14" s="16" t="s">
        <v>8</v>
      </c>
      <c r="I14" s="16"/>
    </row>
    <row r="15" s="17" customFormat="true" ht="19.5" hidden="false" customHeight="true" outlineLevel="0" collapsed="false">
      <c r="B15" s="18"/>
      <c r="C15" s="19" t="s">
        <v>9</v>
      </c>
      <c r="D15" s="3" t="s">
        <v>10</v>
      </c>
      <c r="E15" s="20" t="s">
        <v>11</v>
      </c>
      <c r="F15" s="3" t="s">
        <v>10</v>
      </c>
      <c r="G15" s="21" t="s">
        <v>11</v>
      </c>
      <c r="H15" s="3" t="s">
        <v>10</v>
      </c>
      <c r="I15" s="22" t="s">
        <v>11</v>
      </c>
    </row>
    <row r="16" customFormat="false" ht="19.5" hidden="false" customHeight="true" outlineLevel="0" collapsed="false">
      <c r="A16" s="17"/>
      <c r="B16" s="23" t="s">
        <v>12</v>
      </c>
      <c r="C16" s="24" t="s">
        <v>13</v>
      </c>
      <c r="D16" s="25" t="n">
        <v>0.662</v>
      </c>
      <c r="E16" s="26" t="n">
        <v>17113.81</v>
      </c>
      <c r="F16" s="27" t="n">
        <v>0.362</v>
      </c>
      <c r="G16" s="28" t="n">
        <f aca="false">ROUND(F16*$E$20,2)</f>
        <v>9357.59</v>
      </c>
      <c r="H16" s="27" t="n">
        <f aca="false">D16-F16</f>
        <v>0.3</v>
      </c>
      <c r="I16" s="29" t="n">
        <f aca="false">E16-G16</f>
        <v>7756.22</v>
      </c>
      <c r="J16" s="4"/>
    </row>
    <row r="17" customFormat="false" ht="19.5" hidden="false" customHeight="true" outlineLevel="0" collapsed="false">
      <c r="A17" s="17"/>
      <c r="B17" s="23" t="s">
        <v>14</v>
      </c>
      <c r="C17" s="24" t="s">
        <v>15</v>
      </c>
      <c r="D17" s="25" t="n">
        <v>0.2437</v>
      </c>
      <c r="E17" s="26" t="n">
        <v>6298.93</v>
      </c>
      <c r="F17" s="27" t="n">
        <v>0.143</v>
      </c>
      <c r="G17" s="28" t="n">
        <f aca="false">ROUND(F17*$E$20,2)</f>
        <v>3696.51</v>
      </c>
      <c r="H17" s="27" t="n">
        <f aca="false">D17-F17</f>
        <v>0.1007</v>
      </c>
      <c r="I17" s="29" t="n">
        <f aca="false">E17-G17</f>
        <v>2602.42</v>
      </c>
      <c r="J17" s="4"/>
    </row>
    <row r="18" customFormat="false" ht="19.5" hidden="false" customHeight="true" outlineLevel="0" collapsed="false">
      <c r="A18" s="17"/>
      <c r="B18" s="23" t="s">
        <v>16</v>
      </c>
      <c r="C18" s="24" t="s">
        <v>17</v>
      </c>
      <c r="D18" s="25" t="n">
        <v>0.0943</v>
      </c>
      <c r="E18" s="26" t="n">
        <v>2436.95</v>
      </c>
      <c r="F18" s="27" t="n">
        <v>0.02</v>
      </c>
      <c r="G18" s="28" t="n">
        <f aca="false">ROUND(F18*$E$20,2)</f>
        <v>516.99</v>
      </c>
      <c r="H18" s="27" t="n">
        <f aca="false">D18-F18</f>
        <v>0.0743</v>
      </c>
      <c r="I18" s="29" t="n">
        <f aca="false">E18-G18</f>
        <v>1919.96</v>
      </c>
      <c r="J18" s="4"/>
    </row>
    <row r="19" customFormat="false" ht="19.5" hidden="false" customHeight="true" outlineLevel="0" collapsed="false">
      <c r="A19" s="17"/>
      <c r="B19" s="18"/>
      <c r="D19" s="25"/>
      <c r="E19" s="26"/>
      <c r="F19" s="27"/>
      <c r="G19" s="28"/>
      <c r="H19" s="27"/>
      <c r="I19" s="29"/>
      <c r="J19" s="4"/>
    </row>
    <row r="20" customFormat="false" ht="19.5" hidden="false" customHeight="true" outlineLevel="0" collapsed="false">
      <c r="A20" s="17"/>
      <c r="B20" s="18"/>
      <c r="C20" s="3" t="s">
        <v>18</v>
      </c>
      <c r="D20" s="25" t="n">
        <f aca="false">SUM(D16:D18)</f>
        <v>1</v>
      </c>
      <c r="E20" s="26" t="n">
        <f aca="false">ROUND(SUM(E16:E18),2)</f>
        <v>25849.69</v>
      </c>
      <c r="F20" s="27" t="n">
        <f aca="false">ROUND(SUM(F16:F18),4)</f>
        <v>0.525</v>
      </c>
      <c r="G20" s="30" t="n">
        <f aca="false">ROUND(SUM(G16:G18),2)</f>
        <v>13571.09</v>
      </c>
      <c r="H20" s="27" t="n">
        <f aca="false">ROUND(SUM(H16:H18),4)</f>
        <v>0.475</v>
      </c>
      <c r="I20" s="29" t="n">
        <f aca="false">ROUND(SUM(I16:I18),2)</f>
        <v>12278.6</v>
      </c>
      <c r="J20" s="4"/>
      <c r="M20" s="31"/>
    </row>
    <row r="21" customFormat="false" ht="19.5" hidden="false" customHeight="true" outlineLevel="0" collapsed="false">
      <c r="A21" s="17"/>
      <c r="B21" s="18"/>
      <c r="C21" s="20" t="s">
        <v>19</v>
      </c>
      <c r="D21" s="32" t="n">
        <f aca="false">D20</f>
        <v>1</v>
      </c>
      <c r="E21" s="26"/>
      <c r="F21" s="33" t="n">
        <f aca="false">F20</f>
        <v>0.525</v>
      </c>
      <c r="G21" s="30" t="n">
        <f aca="false">G20</f>
        <v>13571.09</v>
      </c>
      <c r="H21" s="33" t="n">
        <f aca="false">F21+H20</f>
        <v>1</v>
      </c>
      <c r="I21" s="29" t="n">
        <f aca="false">G21+I20</f>
        <v>25849.69</v>
      </c>
      <c r="J21" s="4"/>
      <c r="M21" s="34"/>
    </row>
    <row r="22" s="4" customFormat="true" ht="20.25" hidden="false" customHeight="true" outlineLevel="0" collapsed="false">
      <c r="B22" s="35"/>
      <c r="C22" s="36" t="s">
        <v>20</v>
      </c>
      <c r="D22" s="37" t="n">
        <f aca="false">D21</f>
        <v>1</v>
      </c>
      <c r="E22" s="38" t="n">
        <f aca="false">ROUND(E20*0.18,2)</f>
        <v>4652.94</v>
      </c>
      <c r="F22" s="39"/>
      <c r="G22" s="38" t="n">
        <f aca="false">ROUND(G20*0.18,2)</f>
        <v>2442.8</v>
      </c>
      <c r="H22" s="38"/>
      <c r="I22" s="40" t="n">
        <f aca="false">E22-G22</f>
        <v>2210.14</v>
      </c>
      <c r="M22" s="41"/>
    </row>
    <row r="23" customFormat="false" ht="22.5" hidden="false" customHeight="true" outlineLevel="0" collapsed="false">
      <c r="A23" s="4"/>
      <c r="B23" s="42"/>
      <c r="C23" s="43" t="s">
        <v>21</v>
      </c>
      <c r="D23" s="44" t="n">
        <f aca="false">D22</f>
        <v>1</v>
      </c>
      <c r="E23" s="45" t="n">
        <f aca="false">E20+E22</f>
        <v>30502.63</v>
      </c>
      <c r="F23" s="46"/>
      <c r="G23" s="45" t="n">
        <f aca="false">G20+G22</f>
        <v>16013.89</v>
      </c>
      <c r="H23" s="45"/>
      <c r="I23" s="47" t="n">
        <f aca="false">I20+I22</f>
        <v>14488.74</v>
      </c>
      <c r="J23" s="4"/>
    </row>
    <row r="24" customFormat="false" ht="19.5" hidden="false" customHeight="true" outlineLevel="0" collapsed="false">
      <c r="A24" s="4"/>
      <c r="B24" s="48" t="s">
        <v>22</v>
      </c>
      <c r="C24" s="48"/>
      <c r="D24" s="48"/>
      <c r="E24" s="48"/>
      <c r="F24" s="48"/>
      <c r="G24" s="48"/>
      <c r="H24" s="49" t="n">
        <f aca="false">SUM(G23:I23)</f>
        <v>30502.63</v>
      </c>
      <c r="I24" s="49"/>
      <c r="J24" s="4"/>
    </row>
  </sheetData>
  <mergeCells count="7">
    <mergeCell ref="B9:I9"/>
    <mergeCell ref="B10:I11"/>
    <mergeCell ref="B13:I13"/>
    <mergeCell ref="F14:G14"/>
    <mergeCell ref="H14:I14"/>
    <mergeCell ref="B24:G24"/>
    <mergeCell ref="H24:I24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2020-07-29T16:38:53Z</dcterms:created>
  <dc:creator>Luiz Crespo</dc:creator>
  <dc:description/>
  <dc:language>pt-BR</dc:language>
  <cp:lastModifiedBy/>
  <cp:lastPrinted>2020-09-15T16:18:42Z</cp:lastPrinted>
  <dcterms:modified xsi:type="dcterms:W3CDTF">2020-09-15T16:18:56Z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