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Memorial_Calculo_5Dias" sheetId="1" r:id="rId1"/>
    <sheet name="Memorial_Calculo_6Dias" sheetId="2" r:id="rId2"/>
    <sheet name="Pesquisas_Preço" sheetId="3" r:id="rId3"/>
    <sheet name="Modelo_Pesquisas" sheetId="4" r:id="rId4"/>
    <sheet name="Composição de BDI" sheetId="5" r:id="rId5"/>
    <sheet name="Planilha_Orçamentária_5Dias" sheetId="6" r:id="rId6"/>
    <sheet name="Planilha_Orçamentária_6Dias" sheetId="7" r:id="rId7"/>
    <sheet name="Cronograma_Físico_Financeiro" sheetId="8" r:id="rId8"/>
  </sheets>
  <definedNames/>
  <calcPr calcId="145621"/>
  <extLst/>
</workbook>
</file>

<file path=xl/sharedStrings.xml><?xml version="1.0" encoding="utf-8"?>
<sst xmlns="http://schemas.openxmlformats.org/spreadsheetml/2006/main" count="487" uniqueCount="138">
  <si>
    <t>República Federativa do Brasil – Estado do Rio de Janeiro</t>
  </si>
  <si>
    <t>Prefeitura Municipal de Quissamã</t>
  </si>
  <si>
    <t>Rua Conde Araruama, n° 425 – Quissamã - RJ</t>
  </si>
  <si>
    <t>SERVIÇOS DE INSTALAÇÕES ELÉTRICAS PARA ATENDER A FESTA JUNINA - VIVER QUISSAMÃ 2022</t>
  </si>
  <si>
    <t>Memorial de Cálculo</t>
  </si>
  <si>
    <t>LOCAÇÃO DE MATERIAIS</t>
  </si>
  <si>
    <t>Item</t>
  </si>
  <si>
    <t>Tabela</t>
  </si>
  <si>
    <t>Código</t>
  </si>
  <si>
    <t>Descrição</t>
  </si>
  <si>
    <t>Unidade</t>
  </si>
  <si>
    <t>Quantidade</t>
  </si>
  <si>
    <t>PESQUISAS DE MERCADO</t>
  </si>
  <si>
    <t>PESQ.1</t>
  </si>
  <si>
    <t>LOCAÇÃO DE 24 REFLETORES DE LED DE 400W, 42 REFLETORES DE LED DE 200W, 06 POSTES GALVANIZADOS 9MTS, PARAFUSOS, FERRAGENS E OUTROS ACESSÓRIOS.</t>
  </si>
  <si>
    <t>24 Refletores de LED de 400W, para serem utilizados na praça matriz, sede da prefeitura municipal, pátio da igreja e ruas ao entorno do evento, conforme mapeamento anexo.</t>
  </si>
  <si>
    <t>DIA</t>
  </si>
  <si>
    <t>42 Refletores de LED de 200W, para serem utilizados na praça matriz, sede da prefeitura municipal, pátio da igreja e ruas ao entorno do evento, conforme mapeamento anexo.</t>
  </si>
  <si>
    <t>06 Postes galvanizados para serem utilizados no pátio da igreja matriz.</t>
  </si>
  <si>
    <t>PESQ.2</t>
  </si>
  <si>
    <t>LOCAÇÃO DE 120MT DE CABO PRÉ-REUNIDO AL 4#120/70MM2 COM NEUTRO, 200 MT DE CABO PRÉ-REUNIDO AL 4#95/70MM2 COM NEUTRO, 300 MT DE CABO PRÉ-REUNIDO AL 4#50/50MM2 COM NEUTRO, 150 MT DE CABO PRÉ-REUNIDO AL 4#35/35MM2 COM NEUTRO, 400 MT DE CABO SINGELO SEÇÃO 1X16MM2, 600 MT DE FIO SINGELO 6MM2, 300 MT DE FIO SINGELO 4MM2, 400 MT DE FIO PARALELO 2X2,5MM2, 400 MT DE FIO PARALELO 2X4MM2, 20 DISJUNTORES BIPOLARES DE 50A, 01 DISJUNTOR TRIPOLAR DE 200A, 01 DISJUNTOR TRIPOLAR DE 150A, 03 DISJUNTORES TRIPOLARES DE 100A, 08 DISJUNTORES TRIPOLARES DE 50A, 01 CHAVE SECCIONADORA TRIPOLAR DE 400A, 150 CONECTORES AUTO PERFURANTE PARA CABO PRÉ-REUNIDO 4#50/50MM2, FERRAGENS E DEMAIS ACESSÓRIOS.</t>
  </si>
  <si>
    <t>Material a ser utilizado para fazer a interligação elétrica de todos os materiais dos itens 1 e 3 desta planilha. Nos seguintes locais: Praça Matriz, Sede da Prefeitura Municipal, Pátio da Igreja e ruas ao entorno do evento.</t>
  </si>
  <si>
    <t>PESQ.3</t>
  </si>
  <si>
    <t>LOCAÇÃO DE 60 TOMADAS EM 127V, 30 TOMADAS EM 220V, 40 PONTOS DE ILUMINAÇÃO COM LÂMPADA LED, 01 CHAVE SECCIONADORA TRIPOLAR DE 400A, 30 DISJUNTORES BIPOLARES DE 50A, 02 DISJUNTORES TRIPOLAR DE 200A.</t>
  </si>
  <si>
    <t>Material a ser utilizado na Praça de Alimentação para atender cerca de 30 (trinta) barracas de comércio ambulante, sendo: 2 tomadas de 127V, 1 tomada de 220V, 1 ponto de lâmpada led e 1 disjuntor bipolar de 50A para cada barraca; 10 pontos de lâmpada led para atender a parte externa das barracas; 1 chave seccionadora e 2 disjuntores tripolar de 200A para atender a todas as barracas.</t>
  </si>
  <si>
    <t>SUBTOTAL DE LOCAÇÃO DE MATERIAIS</t>
  </si>
  <si>
    <t>LOCAÇÃO DE VEÍCULOS</t>
  </si>
  <si>
    <t>EMOP - Composições</t>
  </si>
  <si>
    <t>19.004.0006-C</t>
  </si>
  <si>
    <t>Caminhão carroceria fixa, trucado, 12T, motor diesel 142 CV, excl. motorista (CP)</t>
  </si>
  <si>
    <t>5 Dias (3 dias de montagem e 2 dias de desmontagem) x 7h por dia</t>
  </si>
  <si>
    <t>H</t>
  </si>
  <si>
    <t>19.004.0081-C</t>
  </si>
  <si>
    <t>Guindauto capac. 4T. a aprox. 2mt alcance  vert. a aprox. 8mt, sobre chassi de caminhão, excl. este e excl. operador (CP)</t>
  </si>
  <si>
    <t xml:space="preserve">5 Dias (3 dias de montagem e 2 dias de desmontagem) x 7h por dia </t>
  </si>
  <si>
    <t>19.004.0045-C</t>
  </si>
  <si>
    <t>Veículo de passeio, 5 passageiros, motor bicombustível (gasolina e ácool) de 1.0 litro, exclusive motorista</t>
  </si>
  <si>
    <t xml:space="preserve">5 Dias (3 dias de montagem e 2 dias de desmontagem) x 4h por dia </t>
  </si>
  <si>
    <t>SUBTOTAL DE LOCAÇÃO DE VEÍCULOS</t>
  </si>
  <si>
    <t>MÃO-DE-OBRA</t>
  </si>
  <si>
    <t>05.105.0130-A</t>
  </si>
  <si>
    <t>Mão de obra de engenheiro ou arquiteto jr., inclusive encargos sociais</t>
  </si>
  <si>
    <t xml:space="preserve">5 Dias (3 dias de montagem e 2 dias de desmontagem) x 2h por dia x 1 profissional = 10h </t>
  </si>
  <si>
    <t>MÊS</t>
  </si>
  <si>
    <t>05.105.0112-A</t>
  </si>
  <si>
    <t>Mão de obra de eletricista, inclusive encargos sociais</t>
  </si>
  <si>
    <t xml:space="preserve">5 Dias (3 dias de montagem e 2 dias de desmontagem) x 8h por dia x 2 profissionais = 80h </t>
  </si>
  <si>
    <t>05.105.0115-A</t>
  </si>
  <si>
    <t>Mão de obra de ajudante, inclusive encargos sociais</t>
  </si>
  <si>
    <t xml:space="preserve">5 Dias (3 dias de montagem e 2 dias de desmontagem) x 8h por dia x 3 profissionais = 120h </t>
  </si>
  <si>
    <t>05.105.0127-A</t>
  </si>
  <si>
    <t>Mão de obra de encarregado de obra, inclusive encargos sociais</t>
  </si>
  <si>
    <t xml:space="preserve">5 Dias (3 dias de montagem e 2 dias de desmontagem) x 8h por dia x 1 profissional = 40h </t>
  </si>
  <si>
    <t>Mão de obra de eletricista, inclusive encargos sociais (Plantão)</t>
  </si>
  <si>
    <t>3 Dias de período noturno (08, 09 e 10 de julho) x 8h por noite (das 19h às 04h) x 1 profissional = 24h; 3 dias de período diurno (08, 09 e 10 de julho) x 8h por dia (das 10h às 19h) x 1 profissional = 24h</t>
  </si>
  <si>
    <t>Mão de obra de ajudante, inclusive encargos sociais (Plantão)</t>
  </si>
  <si>
    <t>05.105.0148-A</t>
  </si>
  <si>
    <t>Mão de obra de motorista, inclusive encargos sociais</t>
  </si>
  <si>
    <t xml:space="preserve">5 Dias (3 dias de montagem e 2 dias de desmontagem) x 7h por dia = 35h </t>
  </si>
  <si>
    <t>SUBTOTAL DE MÃO-DE-OBRA</t>
  </si>
  <si>
    <t>OBS. Pela tabela EMOP a referência de trabalho por mês dos profissionais é de 176 horas trabalhadas.</t>
  </si>
  <si>
    <t>6 Dias (4 dias de montagem e 2 dias de desmontagem) x 7h por dia</t>
  </si>
  <si>
    <t xml:space="preserve">6 Dias (4 dias de montagem e 2 dias de desmontagem) x 4h por dia </t>
  </si>
  <si>
    <t xml:space="preserve">6 Dias (4 dias de montagem e 2 dias de desmontagem) x 2h por dia x 1 profissional = 12h </t>
  </si>
  <si>
    <t>6 Dias (4 dias de montagem e 2 dias de desmontagem) x 8h por dia x 2 profissionais = 96h</t>
  </si>
  <si>
    <t xml:space="preserve">6 Dias (4 dias de montagem e 2 dias de desmontagem) x 8h por dia x 3 profissionais = 144h </t>
  </si>
  <si>
    <t xml:space="preserve">6 Dias (4 dias de montagem e 2 dias de desmontagem) x 8h por dia x 1 profissional = 48h </t>
  </si>
  <si>
    <t xml:space="preserve">6 Dias (4 dias de montagem e 2 dias de desmontagem) x 7h por dia = 42h </t>
  </si>
  <si>
    <t>Mapa das Cotações para Uso na Planilha de Composições</t>
  </si>
  <si>
    <t>Fornecedor</t>
  </si>
  <si>
    <t>Valor</t>
  </si>
  <si>
    <t>Média</t>
  </si>
  <si>
    <t>JL Empreiteira Serviços e Comércio Ltda</t>
  </si>
  <si>
    <t>DG Entretenimento Produções e Sonorização Ltda ME</t>
  </si>
  <si>
    <t>Talimaq Construtora Ltda</t>
  </si>
  <si>
    <t>MODELO DE COTAÇÃO</t>
  </si>
  <si>
    <t>RAZÃO SOCIAL:</t>
  </si>
  <si>
    <t>EMAIL:</t>
  </si>
  <si>
    <t>ENDEREÇO:</t>
  </si>
  <si>
    <t>CIDADE:</t>
  </si>
  <si>
    <t>CNPJ:</t>
  </si>
  <si>
    <t>ESTADO:</t>
  </si>
  <si>
    <t>CEP:</t>
  </si>
  <si>
    <t>CONTATO:</t>
  </si>
  <si>
    <t>TELEFONE:</t>
  </si>
  <si>
    <t>V. Unit.</t>
  </si>
  <si>
    <t>V. Total</t>
  </si>
  <si>
    <t>TOTAL</t>
  </si>
  <si>
    <t>DATA: ___/___/______</t>
  </si>
  <si>
    <t>VALIDADE:</t>
  </si>
  <si>
    <t>_____________________________________________________________________</t>
  </si>
  <si>
    <t>ASSINATURA / CARIMBO CNPJ</t>
  </si>
  <si>
    <t>Planilha de Composição de BDI</t>
  </si>
  <si>
    <t>Referência: Maio/2020</t>
  </si>
  <si>
    <t>Item componente do BDI</t>
  </si>
  <si>
    <t xml:space="preserve">Valores Propostos </t>
  </si>
  <si>
    <t>Tributos</t>
  </si>
  <si>
    <t>%</t>
  </si>
  <si>
    <t>AC</t>
  </si>
  <si>
    <t>Administração Central</t>
  </si>
  <si>
    <t>PIS</t>
  </si>
  <si>
    <t>R</t>
  </si>
  <si>
    <t>Riscos</t>
  </si>
  <si>
    <t>COFINS</t>
  </si>
  <si>
    <t>S + G</t>
  </si>
  <si>
    <t>Seguro e Garantia</t>
  </si>
  <si>
    <t>ISS</t>
  </si>
  <si>
    <t>DF</t>
  </si>
  <si>
    <t>Despesas Financeiras</t>
  </si>
  <si>
    <t>Total</t>
  </si>
  <si>
    <t>L</t>
  </si>
  <si>
    <t>Lucro</t>
  </si>
  <si>
    <t xml:space="preserve">I </t>
  </si>
  <si>
    <t>Tributos (PIS, COFINS e ISS)</t>
  </si>
  <si>
    <t>BDI %=</t>
  </si>
  <si>
    <t>Esta planilha foi elaborada conforme equação para cálculo do percentual do BDI recomendada pelo relatório do acórdão TCU – 2369/2011 e TCU – 2622/2013, conforme abaixo ilustrado.</t>
  </si>
  <si>
    <t>Planilha Orçamentária</t>
  </si>
  <si>
    <t>Referência:EMOP de 04/2022 e Pesquisas de Mercado</t>
  </si>
  <si>
    <t>CAMINHÃO CARROCERIA FIXA, TRUCADO, 12T, MOTOR DIESEL 142 CV, EXCL. MOTORISTA (CP)</t>
  </si>
  <si>
    <t>GUINDAUTO CAPAC. 4T. A APROX. 2MT ALCANCE  VERT. A APROX. 8MT, SOBRE CHASSI DE CAMINHÃO, EXCL. ESTE E EXCL. OPERADOR (CP)</t>
  </si>
  <si>
    <t>VEÍCULO DE PASSEIO, 5 PASSAGEIROS, MOTOR BICOMBUSTÍVEL (GASOLINA E ÁCOOL) DE 1.0 LITRO, EXCLUSIVE MOTORISTA</t>
  </si>
  <si>
    <t>MÃO DE OBRA DE ENGENHEIRO OU ARQUITETO JR., INCLUSIVE ENCARGOS SOCIAIS</t>
  </si>
  <si>
    <t>MÃO DE OBRA DE ELETRICISTA, INCLUSIVE ENCARGOS SOCIAIS</t>
  </si>
  <si>
    <t>MÃO DE OBRA DE AJUDANTE, INCLUSIVE ENCARGOS SOCIAIS</t>
  </si>
  <si>
    <t>MÃO DE OBRA DE ENCARREGADO DE OBRA, INCLUSIVE ENCARGOS SOCIAIS</t>
  </si>
  <si>
    <t>MÃO DE OBRA DE ELETRICISTA, INCLUSIVE ENCARGOS SOCIAIS (PLANTÃO)</t>
  </si>
  <si>
    <t>MÃO DE OBRA DE AJUDANTE, INCLUSIVE ENCARGOS SOCIAIS (PLANTÃO)</t>
  </si>
  <si>
    <t>MÃO DE OBRA DE MOTORISTA, INCLUSIVE ENCARGOS SOCIAIS</t>
  </si>
  <si>
    <t>SUBTOTAL GERAL</t>
  </si>
  <si>
    <t>BDI (18%)</t>
  </si>
  <si>
    <t>Cronograma de Desembolso</t>
  </si>
  <si>
    <t>VALOR TOTAL DO CONTRATO</t>
  </si>
  <si>
    <t>Etapa</t>
  </si>
  <si>
    <t>Mês</t>
  </si>
  <si>
    <t>Percentual Executado</t>
  </si>
  <si>
    <t>Valor Etapa</t>
  </si>
  <si>
    <t>Percentual Acumulado</t>
  </si>
  <si>
    <t>Valor Acumulado</t>
  </si>
</sst>
</file>

<file path=xl/styles.xml><?xml version="1.0" encoding="utf-8"?>
<styleSheet xmlns="http://schemas.openxmlformats.org/spreadsheetml/2006/main">
  <numFmts count="7">
    <numFmt numFmtId="164" formatCode="General"/>
    <numFmt numFmtId="165" formatCode="@"/>
    <numFmt numFmtId="166" formatCode="_-&quot;R$ &quot;* #,##0.00_-;&quot;-R$ &quot;* #,##0.00_-;_-&quot;R$ &quot;* \-??_-;_-@"/>
    <numFmt numFmtId="167" formatCode="0.00"/>
    <numFmt numFmtId="168" formatCode="[$R$ -416]#,##0.00"/>
    <numFmt numFmtId="169" formatCode="&quot;R$ &quot;#,##0.00"/>
    <numFmt numFmtId="170" formatCode="0.00%"/>
  </numFmts>
  <fonts count="14">
    <font>
      <sz val="10"/>
      <color rgb="FF000000"/>
      <name val="Calibri"/>
      <family val="0"/>
    </font>
    <font>
      <sz val="10"/>
      <name val="Arial"/>
      <family val="2"/>
    </font>
    <font>
      <sz val="10"/>
      <color rgb="FF000000"/>
      <name val="Arial"/>
      <family val="0"/>
    </font>
    <font>
      <b/>
      <sz val="8"/>
      <color rgb="FF000000"/>
      <name val="Times New Roman"/>
      <family val="0"/>
    </font>
    <font>
      <b/>
      <sz val="10"/>
      <color rgb="FF000000"/>
      <name val="Calibri"/>
      <family val="0"/>
    </font>
    <font>
      <b/>
      <sz val="11"/>
      <color rgb="FFFFFFFF"/>
      <name val="Calibri"/>
      <family val="0"/>
    </font>
    <font>
      <sz val="8"/>
      <color rgb="FF000000"/>
      <name val="Calibri"/>
      <family val="0"/>
    </font>
    <font>
      <b/>
      <sz val="10"/>
      <color rgb="FF000000"/>
      <name val="Arial"/>
      <family val="0"/>
    </font>
    <font>
      <b/>
      <sz val="8"/>
      <color rgb="FF000000"/>
      <name val="Arial"/>
      <family val="0"/>
    </font>
    <font>
      <sz val="8"/>
      <color rgb="FF000000"/>
      <name val="Arial"/>
      <family val="0"/>
    </font>
    <font>
      <b/>
      <sz val="9"/>
      <color rgb="FF000000"/>
      <name val="Arial"/>
      <family val="0"/>
    </font>
    <font>
      <sz val="11"/>
      <color rgb="FF000000"/>
      <name val="Calibri"/>
      <family val="0"/>
    </font>
    <font>
      <b/>
      <sz val="11"/>
      <color rgb="FF000000"/>
      <name val="Calibri"/>
      <family val="0"/>
    </font>
    <font>
      <b/>
      <i/>
      <sz val="11"/>
      <color rgb="FF000000"/>
      <name val="Calibri"/>
      <family val="0"/>
    </font>
  </fonts>
  <fills count="9">
    <fill>
      <patternFill/>
    </fill>
    <fill>
      <patternFill patternType="gray125"/>
    </fill>
    <fill>
      <patternFill patternType="solid">
        <fgColor rgb="FF833C0B"/>
        <bgColor indexed="64"/>
      </patternFill>
    </fill>
    <fill>
      <patternFill patternType="solid">
        <fgColor rgb="FFA5A5A5"/>
        <bgColor indexed="64"/>
      </patternFill>
    </fill>
    <fill>
      <patternFill patternType="solid">
        <fgColor rgb="FFFBE4D5"/>
        <bgColor indexed="64"/>
      </patternFill>
    </fill>
    <fill>
      <patternFill patternType="solid">
        <fgColor rgb="FFFFFFFF"/>
        <bgColor indexed="64"/>
      </patternFill>
    </fill>
    <fill>
      <patternFill patternType="solid">
        <fgColor rgb="FF70AD47"/>
        <bgColor indexed="64"/>
      </patternFill>
    </fill>
    <fill>
      <patternFill patternType="solid">
        <fgColor rgb="FFF3F3F3"/>
        <bgColor indexed="64"/>
      </patternFill>
    </fill>
    <fill>
      <patternFill patternType="solid">
        <fgColor rgb="FFFF9900"/>
        <bgColor indexed="64"/>
      </patternFill>
    </fill>
  </fills>
  <borders count="23">
    <border>
      <left/>
      <right/>
      <top/>
      <bottom/>
      <diagonal/>
    </border>
    <border>
      <left/>
      <right/>
      <top/>
      <bottom style="medium"/>
    </border>
    <border>
      <left style="medium"/>
      <right style="medium"/>
      <top style="medium"/>
      <bottom style="medium"/>
    </border>
    <border>
      <left/>
      <right/>
      <top style="medium"/>
      <bottom style="thin"/>
    </border>
    <border>
      <left/>
      <right/>
      <top/>
      <bottom style="thin"/>
    </border>
    <border>
      <left style="thin"/>
      <right style="thin"/>
      <top style="thin"/>
      <bottom style="thin"/>
    </border>
    <border>
      <left/>
      <right/>
      <top style="medium"/>
      <bottom/>
    </border>
    <border>
      <left style="thin"/>
      <right/>
      <top style="thin"/>
      <bottom style="thin"/>
    </border>
    <border>
      <left style="medium"/>
      <right style="thin"/>
      <top style="medium"/>
      <bottom style="medium"/>
    </border>
    <border>
      <left style="thin"/>
      <right style="medium"/>
      <top style="medium"/>
      <bottom style="medium"/>
    </border>
    <border>
      <left style="medium"/>
      <right/>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style="medium"/>
      <top style="thin"/>
      <bottom style="thin"/>
    </border>
    <border>
      <left style="medium"/>
      <right style="thin"/>
      <top style="thin"/>
      <bottom style="thin"/>
    </border>
    <border>
      <left style="medium"/>
      <right/>
      <top style="thin"/>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top style="medium"/>
      <bottom style="medium"/>
    </border>
  </borders>
  <cellStyleXfs count="34">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79">
    <xf numFmtId="164" fontId="0" fillId="0" borderId="0" xfId="0" applyAlignment="1" applyProtection="1">
      <alignment/>
      <protection hidden="1"/>
    </xf>
    <xf numFmtId="164" fontId="2" fillId="0" borderId="0" xfId="0" applyFont="1" applyBorder="1" applyAlignment="1" applyProtection="1">
      <alignment horizontal="center"/>
      <protection hidden="1"/>
    </xf>
    <xf numFmtId="164" fontId="2" fillId="0" borderId="0" xfId="0" applyFont="1" applyAlignment="1" applyProtection="1">
      <alignment/>
      <protection hidden="1"/>
    </xf>
    <xf numFmtId="164" fontId="3" fillId="0" borderId="0" xfId="0" applyFont="1" applyBorder="1" applyAlignment="1" applyProtection="1">
      <alignment horizontal="center"/>
      <protection hidden="1"/>
    </xf>
    <xf numFmtId="164" fontId="3" fillId="0" borderId="0" xfId="0" applyFont="1" applyBorder="1" applyAlignment="1" applyProtection="1">
      <alignment horizontal="center" vertical="center"/>
      <protection hidden="1"/>
    </xf>
    <xf numFmtId="164" fontId="3" fillId="0" borderId="0" xfId="0" applyFont="1" applyBorder="1" applyAlignment="1" applyProtection="1">
      <alignment horizontal="center" vertical="top"/>
      <protection hidden="1"/>
    </xf>
    <xf numFmtId="164" fontId="4" fillId="0" borderId="1" xfId="0" applyFont="1" applyBorder="1" applyAlignment="1" applyProtection="1">
      <alignment horizontal="center" vertical="center" wrapText="1"/>
      <protection hidden="1"/>
    </xf>
    <xf numFmtId="164" fontId="5" fillId="2" borderId="2" xfId="0" applyFont="1" applyBorder="1" applyAlignment="1" applyProtection="1">
      <alignment horizontal="center"/>
      <protection hidden="1"/>
    </xf>
    <xf numFmtId="164" fontId="6" fillId="0" borderId="3" xfId="0" applyFont="1" applyBorder="1" applyAlignment="1" applyProtection="1">
      <alignment horizontal="right" vertical="top"/>
      <protection hidden="1"/>
    </xf>
    <xf numFmtId="164" fontId="7" fillId="3" borderId="4" xfId="0" applyFont="1" applyBorder="1" applyAlignment="1" applyProtection="1">
      <alignment horizontal="center" vertical="center"/>
      <protection hidden="1"/>
    </xf>
    <xf numFmtId="164" fontId="8" fillId="4" borderId="5" xfId="0" applyFont="1" applyBorder="1" applyAlignment="1" applyProtection="1">
      <alignment horizontal="center" vertical="center"/>
      <protection hidden="1"/>
    </xf>
    <xf numFmtId="164" fontId="8" fillId="4" borderId="5" xfId="0" applyFont="1" applyBorder="1" applyAlignment="1" applyProtection="1">
      <alignment horizontal="center" vertical="center" wrapText="1"/>
      <protection hidden="1"/>
    </xf>
    <xf numFmtId="164" fontId="9" fillId="0" borderId="5" xfId="0" applyFont="1" applyBorder="1" applyAlignment="1" applyProtection="1">
      <alignment horizontal="center" vertical="center"/>
      <protection hidden="1"/>
    </xf>
    <xf numFmtId="164" fontId="9" fillId="0" borderId="5" xfId="0" applyFont="1" applyBorder="1" applyAlignment="1" applyProtection="1">
      <alignment horizontal="center" vertical="center" wrapText="1"/>
      <protection hidden="1"/>
    </xf>
    <xf numFmtId="164" fontId="9" fillId="0" borderId="5" xfId="0" applyFont="1" applyBorder="1" applyAlignment="1" applyProtection="1">
      <alignment horizontal="left" vertical="center" wrapText="1"/>
      <protection hidden="1"/>
    </xf>
    <xf numFmtId="165" fontId="9" fillId="0" borderId="5" xfId="0" applyFont="1" applyBorder="1" applyAlignment="1" applyProtection="1">
      <alignment horizontal="center" vertical="center" wrapText="1"/>
      <protection hidden="1"/>
    </xf>
    <xf numFmtId="166" fontId="2" fillId="0" borderId="0" xfId="0" applyFont="1" applyAlignment="1" applyProtection="1">
      <alignment/>
      <protection hidden="1"/>
    </xf>
    <xf numFmtId="164" fontId="10" fillId="3" borderId="5" xfId="0" applyFont="1" applyBorder="1" applyAlignment="1" applyProtection="1">
      <alignment horizontal="center"/>
      <protection hidden="1"/>
    </xf>
    <xf numFmtId="165" fontId="11" fillId="0" borderId="0" xfId="0" applyFont="1" applyAlignment="1" applyProtection="1">
      <alignment horizontal="center"/>
      <protection hidden="1"/>
    </xf>
    <xf numFmtId="167" fontId="9" fillId="0" borderId="5" xfId="0" applyFont="1" applyBorder="1" applyAlignment="1" applyProtection="1">
      <alignment horizontal="center" vertical="center" wrapText="1"/>
      <protection hidden="1"/>
    </xf>
    <xf numFmtId="164" fontId="2" fillId="0" borderId="0" xfId="0" applyFont="1" applyBorder="1" applyAlignment="1" applyProtection="1">
      <alignment/>
      <protection hidden="1"/>
    </xf>
    <xf numFmtId="164" fontId="2" fillId="0" borderId="0" xfId="0" applyFont="1" applyAlignment="1" applyProtection="1">
      <alignment horizontal="center"/>
      <protection hidden="1"/>
    </xf>
    <xf numFmtId="164" fontId="3" fillId="0" borderId="0" xfId="0" applyFont="1" applyAlignment="1" applyProtection="1">
      <alignment horizontal="center"/>
      <protection hidden="1"/>
    </xf>
    <xf numFmtId="164" fontId="3" fillId="0" borderId="0" xfId="0" applyFont="1" applyAlignment="1" applyProtection="1">
      <alignment horizontal="center" vertical="center"/>
      <protection hidden="1"/>
    </xf>
    <xf numFmtId="164" fontId="3" fillId="0" borderId="0" xfId="0" applyFont="1" applyAlignment="1" applyProtection="1">
      <alignment horizontal="center" vertical="top"/>
      <protection hidden="1"/>
    </xf>
    <xf numFmtId="164" fontId="4" fillId="0" borderId="0" xfId="0" applyFont="1" applyAlignment="1" applyProtection="1">
      <alignment horizontal="center" vertical="center" wrapText="1"/>
      <protection hidden="1"/>
    </xf>
    <xf numFmtId="164" fontId="5" fillId="5" borderId="0" xfId="0" applyFont="1" applyAlignment="1" applyProtection="1">
      <alignment horizontal="center"/>
      <protection hidden="1"/>
    </xf>
    <xf numFmtId="164" fontId="6" fillId="0" borderId="0" xfId="0" applyFont="1" applyAlignment="1" applyProtection="1">
      <alignment horizontal="right" vertical="top"/>
      <protection hidden="1"/>
    </xf>
    <xf numFmtId="164" fontId="8" fillId="4" borderId="5" xfId="0" applyFont="1" applyBorder="1" applyAlignment="1" applyProtection="1">
      <alignment horizontal="center"/>
      <protection hidden="1"/>
    </xf>
    <xf numFmtId="164" fontId="8" fillId="4" borderId="5" xfId="0" applyFont="1" applyBorder="1" applyAlignment="1" applyProtection="1">
      <alignment horizontal="center" wrapText="1"/>
      <protection hidden="1"/>
    </xf>
    <xf numFmtId="168" fontId="9" fillId="5" borderId="5" xfId="0" applyFont="1" applyBorder="1" applyAlignment="1" applyProtection="1">
      <alignment horizontal="center" vertical="center" wrapText="1"/>
      <protection hidden="1"/>
    </xf>
    <xf numFmtId="166" fontId="9" fillId="0" borderId="5" xfId="0" applyFont="1" applyBorder="1" applyAlignment="1" applyProtection="1">
      <alignment horizontal="right" vertical="center"/>
      <protection hidden="1"/>
    </xf>
    <xf numFmtId="168" fontId="9" fillId="6" borderId="5" xfId="0" applyFont="1" applyBorder="1" applyAlignment="1" applyProtection="1">
      <alignment horizontal="center" vertical="center" wrapText="1"/>
      <protection hidden="1"/>
    </xf>
    <xf numFmtId="164" fontId="6" fillId="0" borderId="6" xfId="0" applyFont="1" applyBorder="1" applyAlignment="1" applyProtection="1">
      <alignment horizontal="right" vertical="top"/>
      <protection hidden="1"/>
    </xf>
    <xf numFmtId="164" fontId="8" fillId="5" borderId="5" xfId="0" applyFont="1" applyBorder="1" applyAlignment="1" applyProtection="1">
      <alignment horizontal="left" vertical="center"/>
      <protection hidden="1"/>
    </xf>
    <xf numFmtId="164" fontId="8" fillId="5" borderId="5" xfId="0" applyFont="1" applyBorder="1" applyAlignment="1" applyProtection="1">
      <alignment horizontal="left" vertical="center" wrapText="1"/>
      <protection hidden="1"/>
    </xf>
    <xf numFmtId="164" fontId="8" fillId="5" borderId="0" xfId="0" applyFont="1" applyAlignment="1" applyProtection="1">
      <alignment horizontal="center" vertical="center"/>
      <protection hidden="1"/>
    </xf>
    <xf numFmtId="164" fontId="8" fillId="5" borderId="0" xfId="0" applyFont="1" applyAlignment="1" applyProtection="1">
      <alignment horizontal="center" vertical="center" wrapText="1"/>
      <protection hidden="1"/>
    </xf>
    <xf numFmtId="168" fontId="9" fillId="0" borderId="5" xfId="0" applyFont="1" applyBorder="1" applyAlignment="1" applyProtection="1">
      <alignment horizontal="left" vertical="center" wrapText="1"/>
      <protection hidden="1"/>
    </xf>
    <xf numFmtId="169" fontId="9" fillId="0" borderId="5" xfId="0" applyFont="1" applyBorder="1" applyAlignment="1" applyProtection="1">
      <alignment horizontal="left" vertical="center" wrapText="1"/>
      <protection hidden="1"/>
    </xf>
    <xf numFmtId="164" fontId="8" fillId="7" borderId="7" xfId="0" applyFont="1" applyBorder="1" applyAlignment="1" applyProtection="1">
      <alignment horizontal="center"/>
      <protection hidden="1"/>
    </xf>
    <xf numFmtId="166" fontId="8" fillId="7" borderId="5" xfId="0" applyFont="1" applyBorder="1" applyAlignment="1" applyProtection="1">
      <alignment horizontal="right"/>
      <protection hidden="1"/>
    </xf>
    <xf numFmtId="164" fontId="12" fillId="0" borderId="8" xfId="0" applyFont="1" applyBorder="1" applyAlignment="1" applyProtection="1">
      <alignment horizontal="center" vertical="center"/>
      <protection hidden="1"/>
    </xf>
    <xf numFmtId="164" fontId="12" fillId="0" borderId="9" xfId="0" applyFont="1" applyBorder="1" applyAlignment="1" applyProtection="1">
      <alignment horizontal="center" vertical="center"/>
      <protection hidden="1"/>
    </xf>
    <xf numFmtId="164" fontId="11" fillId="0" borderId="0" xfId="0" applyFont="1" applyAlignment="1" applyProtection="1">
      <alignment/>
      <protection hidden="1"/>
    </xf>
    <xf numFmtId="164" fontId="12" fillId="0" borderId="10" xfId="0" applyFont="1" applyBorder="1" applyAlignment="1" applyProtection="1">
      <alignment horizontal="center" vertical="center" wrapText="1"/>
      <protection hidden="1"/>
    </xf>
    <xf numFmtId="164" fontId="12" fillId="0" borderId="11" xfId="0" applyFont="1" applyBorder="1" applyAlignment="1" applyProtection="1">
      <alignment horizontal="center" vertical="center" wrapText="1"/>
      <protection hidden="1"/>
    </xf>
    <xf numFmtId="164" fontId="11" fillId="0" borderId="12" xfId="0" applyFont="1" applyBorder="1" applyAlignment="1" applyProtection="1">
      <alignment horizontal="center"/>
      <protection hidden="1"/>
    </xf>
    <xf numFmtId="164" fontId="11" fillId="0" borderId="13" xfId="0" applyFont="1" applyBorder="1" applyAlignment="1" applyProtection="1">
      <alignment horizontal="left" vertical="center"/>
      <protection hidden="1"/>
    </xf>
    <xf numFmtId="164" fontId="11" fillId="0" borderId="14" xfId="0" applyFont="1" applyBorder="1" applyAlignment="1" applyProtection="1">
      <alignment horizontal="center" vertical="center"/>
      <protection hidden="1"/>
    </xf>
    <xf numFmtId="164" fontId="12" fillId="0" borderId="15" xfId="0" applyFont="1" applyBorder="1" applyAlignment="1" applyProtection="1">
      <alignment horizontal="center"/>
      <protection hidden="1"/>
    </xf>
    <xf numFmtId="167" fontId="11" fillId="4" borderId="16" xfId="0" applyFont="1" applyBorder="1" applyAlignment="1" applyProtection="1">
      <alignment horizontal="center" vertical="center"/>
      <protection hidden="1"/>
    </xf>
    <xf numFmtId="164" fontId="11" fillId="0" borderId="17" xfId="0" applyFont="1" applyBorder="1" applyAlignment="1" applyProtection="1">
      <alignment horizontal="center"/>
      <protection hidden="1"/>
    </xf>
    <xf numFmtId="164" fontId="11" fillId="0" borderId="5" xfId="0" applyFont="1" applyBorder="1" applyAlignment="1" applyProtection="1">
      <alignment horizontal="left" vertical="center"/>
      <protection hidden="1"/>
    </xf>
    <xf numFmtId="164" fontId="11" fillId="0" borderId="16" xfId="0" applyFont="1" applyBorder="1" applyAlignment="1" applyProtection="1">
      <alignment horizontal="center" vertical="center"/>
      <protection hidden="1"/>
    </xf>
    <xf numFmtId="170" fontId="4" fillId="0" borderId="15" xfId="0" applyFont="1" applyBorder="1" applyAlignment="1" applyProtection="1">
      <alignment horizontal="center"/>
      <protection hidden="1"/>
    </xf>
    <xf numFmtId="167" fontId="0" fillId="4" borderId="16" xfId="0" applyFont="1" applyBorder="1" applyAlignment="1" applyProtection="1">
      <alignment horizontal="center" vertical="center"/>
      <protection hidden="1"/>
    </xf>
    <xf numFmtId="164" fontId="12" fillId="0" borderId="18" xfId="0" applyFont="1" applyBorder="1" applyAlignment="1" applyProtection="1">
      <alignment horizontal="center"/>
      <protection hidden="1"/>
    </xf>
    <xf numFmtId="167" fontId="11" fillId="4" borderId="19" xfId="0" applyFont="1" applyBorder="1" applyAlignment="1" applyProtection="1">
      <alignment horizontal="center" vertical="center"/>
      <protection hidden="1"/>
    </xf>
    <xf numFmtId="164" fontId="11" fillId="0" borderId="0" xfId="0" applyFont="1" applyAlignment="1" applyProtection="1">
      <alignment horizontal="center"/>
      <protection hidden="1"/>
    </xf>
    <xf numFmtId="164" fontId="11" fillId="0" borderId="20" xfId="0" applyFont="1" applyBorder="1" applyAlignment="1" applyProtection="1">
      <alignment horizontal="center" vertical="center"/>
      <protection hidden="1"/>
    </xf>
    <xf numFmtId="164" fontId="11" fillId="0" borderId="21" xfId="0" applyFont="1" applyBorder="1" applyAlignment="1" applyProtection="1">
      <alignment horizontal="left" vertical="center"/>
      <protection hidden="1"/>
    </xf>
    <xf numFmtId="164" fontId="11" fillId="0" borderId="19" xfId="0" applyFont="1" applyBorder="1" applyAlignment="1" applyProtection="1">
      <alignment horizontal="center" vertical="center"/>
      <protection hidden="1"/>
    </xf>
    <xf numFmtId="164" fontId="11" fillId="0" borderId="0" xfId="0" applyFont="1" applyBorder="1" applyAlignment="1" applyProtection="1">
      <alignment/>
      <protection hidden="1"/>
    </xf>
    <xf numFmtId="164" fontId="12" fillId="0" borderId="8" xfId="0" applyFont="1" applyBorder="1" applyAlignment="1" applyProtection="1">
      <alignment horizontal="center"/>
      <protection hidden="1"/>
    </xf>
    <xf numFmtId="167" fontId="12" fillId="4" borderId="9" xfId="0" applyFont="1" applyBorder="1" applyAlignment="1" applyProtection="1">
      <alignment horizontal="center" vertical="center"/>
      <protection hidden="1"/>
    </xf>
    <xf numFmtId="164" fontId="13" fillId="0" borderId="0" xfId="0" applyFont="1" applyBorder="1" applyAlignment="1" applyProtection="1">
      <alignment horizontal="left" vertical="center" wrapText="1"/>
      <protection hidden="1"/>
    </xf>
    <xf numFmtId="168" fontId="9" fillId="0" borderId="5" xfId="0" applyFont="1" applyBorder="1" applyAlignment="1" applyProtection="1">
      <alignment horizontal="center" vertical="center" wrapText="1"/>
      <protection hidden="1"/>
    </xf>
    <xf numFmtId="169" fontId="9" fillId="0" borderId="5" xfId="0" applyFont="1" applyBorder="1" applyAlignment="1" applyProtection="1">
      <alignment horizontal="center" vertical="center" wrapText="1"/>
      <protection hidden="1"/>
    </xf>
    <xf numFmtId="169" fontId="10" fillId="3" borderId="5" xfId="0" applyFont="1" applyBorder="1" applyAlignment="1" applyProtection="1">
      <alignment horizontal="center"/>
      <protection hidden="1"/>
    </xf>
    <xf numFmtId="166" fontId="8" fillId="4" borderId="5" xfId="0" applyFont="1" applyBorder="1" applyAlignment="1" applyProtection="1">
      <alignment horizontal="right"/>
      <protection hidden="1"/>
    </xf>
    <xf numFmtId="166" fontId="8" fillId="5" borderId="0" xfId="0" applyFont="1" applyAlignment="1" applyProtection="1">
      <alignment horizontal="right"/>
      <protection hidden="1"/>
    </xf>
    <xf numFmtId="164" fontId="8" fillId="4" borderId="7" xfId="0" applyFont="1" applyBorder="1" applyAlignment="1" applyProtection="1">
      <alignment horizontal="center"/>
      <protection hidden="1"/>
    </xf>
    <xf numFmtId="164" fontId="8" fillId="8" borderId="7" xfId="0" applyFont="1" applyBorder="1" applyAlignment="1" applyProtection="1">
      <alignment horizontal="center"/>
      <protection hidden="1"/>
    </xf>
    <xf numFmtId="166" fontId="8" fillId="8" borderId="5" xfId="0" applyFont="1" applyBorder="1" applyAlignment="1" applyProtection="1">
      <alignment horizontal="right"/>
      <protection hidden="1"/>
    </xf>
    <xf numFmtId="164" fontId="5" fillId="2" borderId="22" xfId="0" applyFont="1" applyBorder="1" applyAlignment="1" applyProtection="1">
      <alignment horizontal="center"/>
      <protection hidden="1"/>
    </xf>
    <xf numFmtId="166" fontId="8" fillId="4" borderId="5" xfId="0" applyFont="1" applyBorder="1" applyAlignment="1" applyProtection="1">
      <alignment vertical="center"/>
      <protection hidden="1"/>
    </xf>
    <xf numFmtId="170" fontId="9" fillId="0" borderId="5" xfId="0" applyFont="1" applyBorder="1" applyAlignment="1" applyProtection="1">
      <alignment horizontal="center" vertical="center"/>
      <protection hidden="1"/>
    </xf>
    <xf numFmtId="166" fontId="9" fillId="0" borderId="5" xfId="0" applyFont="1" applyBorder="1" applyAlignment="1" applyProtection="1">
      <alignment horizontal="center" vertical="center"/>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3F3F3"/>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BE4D5"/>
      <rgbColor rgb="003366FF"/>
      <rgbColor rgb="0033CCCC"/>
      <rgbColor rgb="0099CC00"/>
      <rgbColor rgb="00FFCC00"/>
      <rgbColor rgb="00FF9900"/>
      <rgbColor rgb="00FF6600"/>
      <rgbColor rgb="00666699"/>
      <rgbColor rgb="00A5A5A5"/>
      <rgbColor rgb="00003366"/>
      <rgbColor rgb="0070AD47"/>
      <rgbColor rgb="00003300"/>
      <rgbColor rgb="00333300"/>
      <rgbColor rgb="00833C0B"/>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4314825</xdr:colOff>
      <xdr:row>0</xdr:row>
      <xdr:rowOff>76200</xdr:rowOff>
    </xdr:from>
    <xdr:to>
      <xdr:col>4</xdr:col>
      <xdr:colOff>209550</xdr:colOff>
      <xdr:row>0</xdr:row>
      <xdr:rowOff>838200</xdr:rowOff>
    </xdr:to>
    <xdr:pic>
      <xdr:nvPicPr>
        <xdr:cNvPr id="0" name="image1.jpg"/>
        <xdr:cNvPicPr preferRelativeResize="1">
          <a:picLocks noChangeAspect="1"/>
        </xdr:cNvPicPr>
      </xdr:nvPicPr>
      <xdr:blipFill>
        <a:blip r:embed="rId1"/>
        <a:stretch>
          <a:fillRect/>
        </a:stretch>
      </xdr:blipFill>
      <xdr:spPr>
        <a:xfrm>
          <a:off x="6991350" y="76200"/>
          <a:ext cx="1314450" cy="762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4314825</xdr:colOff>
      <xdr:row>0</xdr:row>
      <xdr:rowOff>76200</xdr:rowOff>
    </xdr:from>
    <xdr:to>
      <xdr:col>4</xdr:col>
      <xdr:colOff>209550</xdr:colOff>
      <xdr:row>0</xdr:row>
      <xdr:rowOff>838200</xdr:rowOff>
    </xdr:to>
    <xdr:pic>
      <xdr:nvPicPr>
        <xdr:cNvPr id="1" name="image1.jpg"/>
        <xdr:cNvPicPr preferRelativeResize="1">
          <a:picLocks noChangeAspect="1"/>
        </xdr:cNvPicPr>
      </xdr:nvPicPr>
      <xdr:blipFill>
        <a:blip r:embed="rId1"/>
        <a:stretch>
          <a:fillRect/>
        </a:stretch>
      </xdr:blipFill>
      <xdr:spPr>
        <a:xfrm>
          <a:off x="6991350" y="76200"/>
          <a:ext cx="1314450" cy="762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3648075</xdr:colOff>
      <xdr:row>0</xdr:row>
      <xdr:rowOff>66675</xdr:rowOff>
    </xdr:from>
    <xdr:to>
      <xdr:col>3</xdr:col>
      <xdr:colOff>704850</xdr:colOff>
      <xdr:row>0</xdr:row>
      <xdr:rowOff>828675</xdr:rowOff>
    </xdr:to>
    <xdr:pic>
      <xdr:nvPicPr>
        <xdr:cNvPr id="2" name="image1.jpg"/>
        <xdr:cNvPicPr preferRelativeResize="1">
          <a:picLocks noChangeAspect="1"/>
        </xdr:cNvPicPr>
      </xdr:nvPicPr>
      <xdr:blipFill>
        <a:blip r:embed="rId1"/>
        <a:stretch>
          <a:fillRect/>
        </a:stretch>
      </xdr:blipFill>
      <xdr:spPr>
        <a:xfrm>
          <a:off x="4724400" y="66675"/>
          <a:ext cx="1266825" cy="7620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2724150</xdr:colOff>
      <xdr:row>0</xdr:row>
      <xdr:rowOff>57150</xdr:rowOff>
    </xdr:from>
    <xdr:to>
      <xdr:col>2</xdr:col>
      <xdr:colOff>3829050</xdr:colOff>
      <xdr:row>0</xdr:row>
      <xdr:rowOff>819150</xdr:rowOff>
    </xdr:to>
    <xdr:pic>
      <xdr:nvPicPr>
        <xdr:cNvPr id="3" name="image1.jpg"/>
        <xdr:cNvPicPr preferRelativeResize="1">
          <a:picLocks noChangeAspect="1"/>
        </xdr:cNvPicPr>
      </xdr:nvPicPr>
      <xdr:blipFill>
        <a:blip r:embed="rId1"/>
        <a:stretch>
          <a:fillRect/>
        </a:stretch>
      </xdr:blipFill>
      <xdr:spPr>
        <a:xfrm>
          <a:off x="4171950" y="57150"/>
          <a:ext cx="1104900" cy="7620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3409950</xdr:colOff>
      <xdr:row>0</xdr:row>
      <xdr:rowOff>57150</xdr:rowOff>
    </xdr:from>
    <xdr:to>
      <xdr:col>3</xdr:col>
      <xdr:colOff>285750</xdr:colOff>
      <xdr:row>0</xdr:row>
      <xdr:rowOff>819150</xdr:rowOff>
    </xdr:to>
    <xdr:pic>
      <xdr:nvPicPr>
        <xdr:cNvPr id="4" name="image2.jpg"/>
        <xdr:cNvPicPr preferRelativeResize="1">
          <a:picLocks noChangeAspect="1"/>
        </xdr:cNvPicPr>
      </xdr:nvPicPr>
      <xdr:blipFill>
        <a:blip r:embed="rId1"/>
        <a:stretch>
          <a:fillRect/>
        </a:stretch>
      </xdr:blipFill>
      <xdr:spPr>
        <a:xfrm>
          <a:off x="4991100" y="57150"/>
          <a:ext cx="1276350" cy="762000"/>
        </a:xfrm>
        <a:prstGeom prst="rect">
          <a:avLst/>
        </a:prstGeom>
        <a:ln>
          <a:noFill/>
        </a:ln>
      </xdr:spPr>
    </xdr:pic>
    <xdr:clientData/>
  </xdr:twoCellAnchor>
  <xdr:twoCellAnchor editAs="oneCell">
    <xdr:from>
      <xdr:col>0</xdr:col>
      <xdr:colOff>57150</xdr:colOff>
      <xdr:row>21</xdr:row>
      <xdr:rowOff>19050</xdr:rowOff>
    </xdr:from>
    <xdr:to>
      <xdr:col>2</xdr:col>
      <xdr:colOff>2019300</xdr:colOff>
      <xdr:row>24</xdr:row>
      <xdr:rowOff>19050</xdr:rowOff>
    </xdr:to>
    <xdr:pic>
      <xdr:nvPicPr>
        <xdr:cNvPr id="5" name="image3.jpg"/>
        <xdr:cNvPicPr preferRelativeResize="1">
          <a:picLocks noChangeAspect="1"/>
        </xdr:cNvPicPr>
      </xdr:nvPicPr>
      <xdr:blipFill>
        <a:blip r:embed="rId2"/>
        <a:stretch>
          <a:fillRect/>
        </a:stretch>
      </xdr:blipFill>
      <xdr:spPr>
        <a:xfrm>
          <a:off x="57150" y="4143375"/>
          <a:ext cx="3543300" cy="4857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2371725</xdr:colOff>
      <xdr:row>0</xdr:row>
      <xdr:rowOff>57150</xdr:rowOff>
    </xdr:from>
    <xdr:to>
      <xdr:col>3</xdr:col>
      <xdr:colOff>3476625</xdr:colOff>
      <xdr:row>0</xdr:row>
      <xdr:rowOff>819150</xdr:rowOff>
    </xdr:to>
    <xdr:pic>
      <xdr:nvPicPr>
        <xdr:cNvPr id="6" name="image1.jpg"/>
        <xdr:cNvPicPr preferRelativeResize="1">
          <a:picLocks noChangeAspect="1"/>
        </xdr:cNvPicPr>
      </xdr:nvPicPr>
      <xdr:blipFill>
        <a:blip r:embed="rId1"/>
        <a:stretch>
          <a:fillRect/>
        </a:stretch>
      </xdr:blipFill>
      <xdr:spPr>
        <a:xfrm>
          <a:off x="5048250" y="57150"/>
          <a:ext cx="1104900" cy="7620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2371725</xdr:colOff>
      <xdr:row>0</xdr:row>
      <xdr:rowOff>57150</xdr:rowOff>
    </xdr:from>
    <xdr:to>
      <xdr:col>3</xdr:col>
      <xdr:colOff>3476625</xdr:colOff>
      <xdr:row>0</xdr:row>
      <xdr:rowOff>819150</xdr:rowOff>
    </xdr:to>
    <xdr:pic>
      <xdr:nvPicPr>
        <xdr:cNvPr id="7" name="image1.jpg"/>
        <xdr:cNvPicPr preferRelativeResize="1">
          <a:picLocks noChangeAspect="1"/>
        </xdr:cNvPicPr>
      </xdr:nvPicPr>
      <xdr:blipFill>
        <a:blip r:embed="rId1"/>
        <a:stretch>
          <a:fillRect/>
        </a:stretch>
      </xdr:blipFill>
      <xdr:spPr>
        <a:xfrm>
          <a:off x="5048250" y="57150"/>
          <a:ext cx="1104900" cy="7620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952500</xdr:colOff>
      <xdr:row>0</xdr:row>
      <xdr:rowOff>57150</xdr:rowOff>
    </xdr:from>
    <xdr:to>
      <xdr:col>3</xdr:col>
      <xdr:colOff>676275</xdr:colOff>
      <xdr:row>0</xdr:row>
      <xdr:rowOff>819150</xdr:rowOff>
    </xdr:to>
    <xdr:pic>
      <xdr:nvPicPr>
        <xdr:cNvPr id="8" name="image1.jpg"/>
        <xdr:cNvPicPr preferRelativeResize="1">
          <a:picLocks noChangeAspect="1"/>
        </xdr:cNvPicPr>
      </xdr:nvPicPr>
      <xdr:blipFill>
        <a:blip r:embed="rId1"/>
        <a:stretch>
          <a:fillRect/>
        </a:stretch>
      </xdr:blipFill>
      <xdr:spPr>
        <a:xfrm>
          <a:off x="2533650" y="57150"/>
          <a:ext cx="1162050" cy="762000"/>
        </a:xfrm>
        <a:prstGeom prst="rect">
          <a:avLst/>
        </a:prstGeom>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tabSelected="1" workbookViewId="0" topLeftCell="A1">
      <selection activeCell="A1" sqref="A1"/>
    </sheetView>
  </sheetViews>
  <sheetFormatPr defaultColWidth="9.140625" defaultRowHeight="12.75"/>
  <cols>
    <col min="1" max="1" width="9.57421875" style="0" customWidth="1"/>
    <col min="2" max="2" width="18.421875" style="0" customWidth="1"/>
    <col min="3" max="3" width="12.140625" style="0" customWidth="1"/>
    <col min="4" max="5" width="81.28125" style="0" customWidth="1"/>
    <col min="6" max="6" width="13.140625" style="0" customWidth="1"/>
    <col min="7" max="7" width="11.8515625" style="0" customWidth="1"/>
    <col min="8" max="8" width="9.140625" style="0" customWidth="1"/>
    <col min="9" max="9" width="14.28125" style="0" customWidth="1"/>
    <col min="10" max="25" width="8.7109375" style="0" customWidth="1"/>
    <col min="26" max="1025" width="14.421875" style="0" customWidth="1"/>
  </cols>
  <sheetData>
    <row r="1" spans="1:25" ht="69" customHeight="1">
      <c r="A1" s="1"/>
      <c r="B1" s="1"/>
      <c r="C1" s="1"/>
      <c r="D1" s="1"/>
      <c r="E1" s="1"/>
      <c r="F1" s="1"/>
      <c r="G1" s="1"/>
      <c r="H1" s="2"/>
      <c r="I1" s="2"/>
      <c r="J1" s="2"/>
      <c r="K1" s="2"/>
      <c r="L1" s="2"/>
      <c r="M1" s="2"/>
      <c r="N1" s="2"/>
      <c r="O1" s="2"/>
      <c r="P1" s="2"/>
      <c r="Q1" s="2"/>
      <c r="R1" s="2"/>
      <c r="S1" s="2"/>
      <c r="T1" s="2"/>
      <c r="U1" s="2"/>
      <c r="V1" s="2"/>
      <c r="W1" s="2"/>
      <c r="X1" s="2"/>
      <c r="Y1" s="2"/>
    </row>
    <row r="2" spans="1:25" ht="12.75" customHeight="1">
      <c r="A2" s="3" t="s">
        <v>0</v>
      </c>
      <c r="B2" s="3"/>
      <c r="C2" s="3"/>
      <c r="D2" s="3"/>
      <c r="E2" s="3"/>
      <c r="F2" s="3"/>
      <c r="G2" s="3"/>
      <c r="H2" s="2"/>
      <c r="I2" s="2"/>
      <c r="J2" s="2"/>
      <c r="K2" s="2"/>
      <c r="L2" s="2"/>
      <c r="M2" s="2"/>
      <c r="N2" s="2"/>
      <c r="O2" s="2"/>
      <c r="P2" s="2"/>
      <c r="Q2" s="2"/>
      <c r="R2" s="2"/>
      <c r="S2" s="2"/>
      <c r="T2" s="2"/>
      <c r="U2" s="2"/>
      <c r="V2" s="2"/>
      <c r="W2" s="2"/>
      <c r="X2" s="2"/>
      <c r="Y2" s="2"/>
    </row>
    <row r="3" spans="1:25" ht="12.75" customHeight="1">
      <c r="A3" s="4" t="s">
        <v>1</v>
      </c>
      <c r="B3" s="4"/>
      <c r="C3" s="4"/>
      <c r="D3" s="4"/>
      <c r="E3" s="4"/>
      <c r="F3" s="4"/>
      <c r="G3" s="4"/>
      <c r="H3" s="2"/>
      <c r="I3" s="2"/>
      <c r="J3" s="2"/>
      <c r="K3" s="2"/>
      <c r="L3" s="2"/>
      <c r="M3" s="2"/>
      <c r="N3" s="2"/>
      <c r="O3" s="2"/>
      <c r="P3" s="2"/>
      <c r="Q3" s="2"/>
      <c r="R3" s="2"/>
      <c r="S3" s="2"/>
      <c r="T3" s="2"/>
      <c r="U3" s="2"/>
      <c r="V3" s="2"/>
      <c r="W3" s="2"/>
      <c r="X3" s="2"/>
      <c r="Y3" s="2"/>
    </row>
    <row r="4" spans="1:25" ht="12.75" customHeight="1">
      <c r="A4" s="5" t="s">
        <v>2</v>
      </c>
      <c r="B4" s="5"/>
      <c r="C4" s="5"/>
      <c r="D4" s="5"/>
      <c r="E4" s="5"/>
      <c r="F4" s="5"/>
      <c r="G4" s="5"/>
      <c r="H4" s="2"/>
      <c r="I4" s="2"/>
      <c r="J4" s="2"/>
      <c r="K4" s="2"/>
      <c r="L4" s="2"/>
      <c r="M4" s="2"/>
      <c r="N4" s="2"/>
      <c r="O4" s="2"/>
      <c r="P4" s="2"/>
      <c r="Q4" s="2"/>
      <c r="R4" s="2"/>
      <c r="S4" s="2"/>
      <c r="T4" s="2"/>
      <c r="U4" s="2"/>
      <c r="V4" s="2"/>
      <c r="W4" s="2"/>
      <c r="X4" s="2"/>
      <c r="Y4" s="2"/>
    </row>
    <row r="5" spans="1:25" ht="13.5" customHeight="1">
      <c r="A5" s="6" t="s">
        <v>3</v>
      </c>
      <c r="B5" s="6"/>
      <c r="C5" s="6"/>
      <c r="D5" s="6"/>
      <c r="E5" s="6"/>
      <c r="F5" s="6"/>
      <c r="G5" s="6"/>
      <c r="H5" s="2"/>
      <c r="I5" s="2"/>
      <c r="J5" s="2"/>
      <c r="K5" s="2"/>
      <c r="L5" s="2"/>
      <c r="M5" s="2"/>
      <c r="N5" s="2"/>
      <c r="O5" s="2"/>
      <c r="P5" s="2"/>
      <c r="Q5" s="2"/>
      <c r="R5" s="2"/>
      <c r="S5" s="2"/>
      <c r="T5" s="2"/>
      <c r="U5" s="2"/>
      <c r="V5" s="2"/>
      <c r="W5" s="2"/>
      <c r="X5" s="2"/>
      <c r="Y5" s="2"/>
    </row>
    <row r="6" spans="1:25" ht="12.75" customHeight="1">
      <c r="A6" s="7" t="s">
        <v>4</v>
      </c>
      <c r="B6" s="7"/>
      <c r="C6" s="7"/>
      <c r="D6" s="7"/>
      <c r="E6" s="7"/>
      <c r="F6" s="7"/>
      <c r="G6" s="7"/>
      <c r="H6" s="2"/>
      <c r="I6" s="2"/>
      <c r="J6" s="2"/>
      <c r="K6" s="2"/>
      <c r="L6" s="2"/>
      <c r="M6" s="2"/>
      <c r="N6" s="2"/>
      <c r="O6" s="2"/>
      <c r="P6" s="2"/>
      <c r="Q6" s="2"/>
      <c r="R6" s="2"/>
      <c r="S6" s="2"/>
      <c r="T6" s="2"/>
      <c r="U6" s="2"/>
      <c r="V6" s="2"/>
      <c r="W6" s="2"/>
      <c r="X6" s="2"/>
      <c r="Y6" s="2"/>
    </row>
    <row r="7" spans="1:25" ht="12.75" customHeight="1">
      <c r="A7" s="8"/>
      <c r="B7" s="8"/>
      <c r="C7" s="8"/>
      <c r="D7" s="8"/>
      <c r="E7" s="8"/>
      <c r="F7" s="8"/>
      <c r="G7" s="8"/>
      <c r="H7" s="2"/>
      <c r="I7" s="2"/>
      <c r="J7" s="2"/>
      <c r="K7" s="2"/>
      <c r="L7" s="2"/>
      <c r="M7" s="2"/>
      <c r="N7" s="2"/>
      <c r="O7" s="2"/>
      <c r="P7" s="2"/>
      <c r="Q7" s="2"/>
      <c r="R7" s="2"/>
      <c r="S7" s="2"/>
      <c r="T7" s="2"/>
      <c r="U7" s="2"/>
      <c r="V7" s="2"/>
      <c r="W7" s="2"/>
      <c r="X7" s="2"/>
      <c r="Y7" s="2"/>
    </row>
    <row r="8" spans="1:25" ht="12.75" customHeight="1">
      <c r="A8" s="9" t="s">
        <v>5</v>
      </c>
      <c r="B8" s="9"/>
      <c r="C8" s="9"/>
      <c r="D8" s="9"/>
      <c r="E8" s="9"/>
      <c r="F8" s="9"/>
      <c r="G8" s="9"/>
      <c r="H8" s="2"/>
      <c r="I8" s="2"/>
      <c r="J8" s="2"/>
      <c r="K8" s="2"/>
      <c r="L8" s="2"/>
      <c r="M8" s="2"/>
      <c r="N8" s="2"/>
      <c r="O8" s="2"/>
      <c r="P8" s="2"/>
      <c r="Q8" s="2"/>
      <c r="R8" s="2"/>
      <c r="S8" s="2"/>
      <c r="T8" s="2"/>
      <c r="U8" s="2"/>
      <c r="V8" s="2"/>
      <c r="W8" s="2"/>
      <c r="X8" s="2"/>
      <c r="Y8" s="2"/>
    </row>
    <row r="9" spans="1:25" ht="12.75" customHeight="1">
      <c r="A9" s="10" t="s">
        <v>6</v>
      </c>
      <c r="B9" s="11" t="s">
        <v>7</v>
      </c>
      <c r="C9" s="11" t="s">
        <v>8</v>
      </c>
      <c r="D9" s="10"/>
      <c r="E9" s="10" t="s">
        <v>9</v>
      </c>
      <c r="F9" s="10" t="s">
        <v>10</v>
      </c>
      <c r="G9" s="10" t="s">
        <v>11</v>
      </c>
      <c r="H9" s="2"/>
      <c r="I9" s="2"/>
      <c r="J9" s="2"/>
      <c r="K9" s="2"/>
      <c r="L9" s="2"/>
      <c r="M9" s="2"/>
      <c r="N9" s="2"/>
      <c r="O9" s="2"/>
      <c r="P9" s="2"/>
      <c r="Q9" s="2"/>
      <c r="R9" s="2"/>
      <c r="S9" s="2"/>
      <c r="T9" s="2"/>
      <c r="U9" s="2"/>
      <c r="V9" s="2"/>
      <c r="W9" s="2"/>
      <c r="X9" s="2"/>
      <c r="Y9" s="2"/>
    </row>
    <row r="10" spans="1:25" ht="15" customHeight="1">
      <c r="A10" s="12">
        <v>1</v>
      </c>
      <c r="B10" s="13" t="s">
        <v>12</v>
      </c>
      <c r="C10" s="12" t="s">
        <v>13</v>
      </c>
      <c r="D10" s="14" t="s">
        <v>14</v>
      </c>
      <c r="E10" s="14" t="s">
        <v>15</v>
      </c>
      <c r="F10" s="15" t="s">
        <v>16</v>
      </c>
      <c r="G10" s="13">
        <v>3</v>
      </c>
      <c r="H10" s="2"/>
      <c r="I10" s="16"/>
      <c r="J10" s="2"/>
      <c r="K10" s="2"/>
      <c r="L10" s="2"/>
      <c r="M10" s="2"/>
      <c r="N10" s="2"/>
      <c r="O10" s="2"/>
      <c r="P10" s="2"/>
      <c r="Q10" s="2"/>
      <c r="R10" s="2"/>
      <c r="S10" s="2"/>
      <c r="T10" s="2"/>
      <c r="U10" s="2"/>
      <c r="V10" s="2"/>
      <c r="W10" s="2"/>
      <c r="X10" s="2"/>
      <c r="Y10" s="2"/>
    </row>
    <row r="11" spans="1:25" ht="15">
      <c r="A11" s="12"/>
      <c r="B11" s="12"/>
      <c r="C11" s="12"/>
      <c r="D11" s="12"/>
      <c r="E11" s="14" t="s">
        <v>17</v>
      </c>
      <c r="F11" s="15"/>
      <c r="G11" s="15"/>
      <c r="H11" s="2"/>
      <c r="I11" s="2"/>
      <c r="J11" s="2"/>
      <c r="K11" s="2"/>
      <c r="L11" s="2"/>
      <c r="M11" s="2"/>
      <c r="N11" s="2"/>
      <c r="O11" s="2"/>
      <c r="P11" s="2"/>
      <c r="Q11" s="2"/>
      <c r="R11" s="2"/>
      <c r="S11" s="2"/>
      <c r="T11" s="2"/>
      <c r="U11" s="2"/>
      <c r="V11" s="2"/>
      <c r="W11" s="2"/>
      <c r="X11" s="2"/>
      <c r="Y11" s="2"/>
    </row>
    <row r="12" spans="1:25" ht="15">
      <c r="A12" s="12"/>
      <c r="B12" s="12"/>
      <c r="C12" s="12"/>
      <c r="D12" s="12"/>
      <c r="E12" s="14" t="s">
        <v>18</v>
      </c>
      <c r="F12" s="15"/>
      <c r="G12" s="15"/>
      <c r="H12" s="2"/>
      <c r="I12" s="2"/>
      <c r="J12" s="2"/>
      <c r="K12" s="2"/>
      <c r="L12" s="2"/>
      <c r="M12" s="2"/>
      <c r="N12" s="2"/>
      <c r="O12" s="2"/>
      <c r="P12" s="2"/>
      <c r="Q12" s="2"/>
      <c r="R12" s="2"/>
      <c r="S12" s="2"/>
      <c r="T12" s="2"/>
      <c r="U12" s="2"/>
      <c r="V12" s="2"/>
      <c r="W12" s="2"/>
      <c r="X12" s="2"/>
      <c r="Y12" s="2"/>
    </row>
    <row r="13" spans="1:25" ht="15">
      <c r="A13" s="12">
        <f>A10+1</f>
        <v>2</v>
      </c>
      <c r="B13" s="13" t="s">
        <v>12</v>
      </c>
      <c r="C13" s="12" t="s">
        <v>19</v>
      </c>
      <c r="D13" s="14" t="s">
        <v>20</v>
      </c>
      <c r="E13" s="14" t="s">
        <v>21</v>
      </c>
      <c r="F13" s="15" t="s">
        <v>16</v>
      </c>
      <c r="G13" s="13">
        <v>3</v>
      </c>
      <c r="H13" s="2"/>
      <c r="I13" s="2"/>
      <c r="J13" s="2"/>
      <c r="K13" s="2"/>
      <c r="L13" s="2"/>
      <c r="M13" s="2"/>
      <c r="N13" s="2"/>
      <c r="O13" s="2"/>
      <c r="P13" s="2"/>
      <c r="Q13" s="2"/>
      <c r="R13" s="2"/>
      <c r="S13" s="2"/>
      <c r="T13" s="2"/>
      <c r="U13" s="2"/>
      <c r="V13" s="2"/>
      <c r="W13" s="2"/>
      <c r="X13" s="2"/>
      <c r="Y13" s="2"/>
    </row>
    <row r="14" spans="1:25" ht="15">
      <c r="A14" s="12">
        <f>A13+1</f>
        <v>3</v>
      </c>
      <c r="B14" s="13" t="s">
        <v>12</v>
      </c>
      <c r="C14" s="12" t="s">
        <v>22</v>
      </c>
      <c r="D14" s="14" t="s">
        <v>23</v>
      </c>
      <c r="E14" s="14" t="s">
        <v>24</v>
      </c>
      <c r="F14" s="15" t="s">
        <v>16</v>
      </c>
      <c r="G14" s="13">
        <v>3</v>
      </c>
      <c r="H14" s="2"/>
      <c r="I14" s="16"/>
      <c r="J14" s="2"/>
      <c r="K14" s="2"/>
      <c r="L14" s="2"/>
      <c r="M14" s="2"/>
      <c r="N14" s="2"/>
      <c r="O14" s="2"/>
      <c r="P14" s="2"/>
      <c r="Q14" s="2"/>
      <c r="R14" s="2"/>
      <c r="S14" s="2"/>
      <c r="T14" s="2"/>
      <c r="U14" s="2"/>
      <c r="V14" s="2"/>
      <c r="W14" s="2"/>
      <c r="X14" s="2"/>
      <c r="Y14" s="2"/>
    </row>
    <row r="15" spans="1:25" ht="12.75" customHeight="1">
      <c r="A15" s="17" t="s">
        <v>25</v>
      </c>
      <c r="B15" s="17"/>
      <c r="C15" s="17"/>
      <c r="D15" s="17"/>
      <c r="E15" s="17"/>
      <c r="F15" s="17"/>
      <c r="G15" s="17"/>
      <c r="H15" s="2"/>
      <c r="I15" s="2"/>
      <c r="J15" s="2"/>
      <c r="K15" s="2"/>
      <c r="L15" s="2"/>
      <c r="M15" s="2"/>
      <c r="N15" s="2"/>
      <c r="O15" s="2"/>
      <c r="P15" s="2"/>
      <c r="Q15" s="2"/>
      <c r="R15" s="2"/>
      <c r="S15" s="2"/>
      <c r="T15" s="2"/>
      <c r="U15" s="2"/>
      <c r="V15" s="2"/>
      <c r="W15" s="2"/>
      <c r="X15" s="2"/>
      <c r="Y15" s="2"/>
    </row>
    <row r="16" spans="1:25" ht="12.75" customHeight="1">
      <c r="A16" s="2"/>
      <c r="B16" s="2"/>
      <c r="C16" s="2"/>
      <c r="D16" s="2"/>
      <c r="E16" s="2"/>
      <c r="F16" s="2"/>
      <c r="G16" s="2"/>
      <c r="H16" s="2"/>
      <c r="I16" s="2"/>
      <c r="J16" s="2"/>
      <c r="K16" s="2"/>
      <c r="L16" s="2"/>
      <c r="M16" s="2"/>
      <c r="N16" s="2"/>
      <c r="O16" s="2"/>
      <c r="P16" s="2"/>
      <c r="Q16" s="2"/>
      <c r="R16" s="2"/>
      <c r="S16" s="2"/>
      <c r="T16" s="2"/>
      <c r="U16" s="2"/>
      <c r="V16" s="2"/>
      <c r="W16" s="2"/>
      <c r="X16" s="2"/>
      <c r="Y16" s="2"/>
    </row>
    <row r="17" spans="1:25" ht="12.75" customHeight="1">
      <c r="A17" s="9" t="s">
        <v>26</v>
      </c>
      <c r="B17" s="9"/>
      <c r="C17" s="9"/>
      <c r="D17" s="9"/>
      <c r="E17" s="9"/>
      <c r="F17" s="9"/>
      <c r="G17" s="9"/>
      <c r="H17" s="2"/>
      <c r="I17" s="2"/>
      <c r="J17" s="2"/>
      <c r="K17" s="2"/>
      <c r="L17" s="2"/>
      <c r="M17" s="2"/>
      <c r="N17" s="2"/>
      <c r="O17" s="2"/>
      <c r="P17" s="2"/>
      <c r="Q17" s="2"/>
      <c r="R17" s="2"/>
      <c r="S17" s="2"/>
      <c r="T17" s="2"/>
      <c r="U17" s="2"/>
      <c r="V17" s="2"/>
      <c r="W17" s="2"/>
      <c r="X17" s="2"/>
      <c r="Y17" s="2"/>
    </row>
    <row r="18" spans="1:25" ht="12.75" customHeight="1">
      <c r="A18" s="10" t="s">
        <v>6</v>
      </c>
      <c r="B18" s="11" t="s">
        <v>7</v>
      </c>
      <c r="C18" s="11" t="s">
        <v>8</v>
      </c>
      <c r="D18" s="10"/>
      <c r="E18" s="10" t="s">
        <v>9</v>
      </c>
      <c r="F18" s="10" t="s">
        <v>10</v>
      </c>
      <c r="G18" s="10" t="s">
        <v>11</v>
      </c>
      <c r="H18" s="2"/>
      <c r="I18" s="2"/>
      <c r="J18" s="2"/>
      <c r="K18" s="2"/>
      <c r="L18" s="2"/>
      <c r="M18" s="2"/>
      <c r="N18" s="2"/>
      <c r="O18" s="2"/>
      <c r="P18" s="2"/>
      <c r="Q18" s="2"/>
      <c r="R18" s="2"/>
      <c r="S18" s="2"/>
      <c r="T18" s="2"/>
      <c r="U18" s="2"/>
      <c r="V18" s="2"/>
      <c r="W18" s="2"/>
      <c r="X18" s="2"/>
      <c r="Y18" s="2"/>
    </row>
    <row r="19" spans="1:25" ht="15">
      <c r="A19" s="12">
        <v>5</v>
      </c>
      <c r="B19" s="13" t="s">
        <v>27</v>
      </c>
      <c r="C19" s="13" t="s">
        <v>28</v>
      </c>
      <c r="D19" s="14" t="s">
        <v>29</v>
      </c>
      <c r="E19" s="14" t="s">
        <v>30</v>
      </c>
      <c r="F19" s="18" t="s">
        <v>31</v>
      </c>
      <c r="G19" s="13">
        <f>5*7</f>
        <v>35</v>
      </c>
      <c r="H19" s="2"/>
      <c r="I19" s="2"/>
      <c r="J19" s="2"/>
      <c r="K19" s="2"/>
      <c r="L19" s="2"/>
      <c r="M19" s="2"/>
      <c r="N19" s="2"/>
      <c r="O19" s="2"/>
      <c r="P19" s="2"/>
      <c r="Q19" s="2"/>
      <c r="R19" s="2"/>
      <c r="S19" s="2"/>
      <c r="T19" s="2"/>
      <c r="U19" s="2"/>
      <c r="V19" s="2"/>
      <c r="W19" s="2"/>
      <c r="X19" s="2"/>
      <c r="Y19" s="2"/>
    </row>
    <row r="20" spans="1:25" ht="15">
      <c r="A20" s="12">
        <v>6</v>
      </c>
      <c r="B20" s="13" t="s">
        <v>27</v>
      </c>
      <c r="C20" s="13" t="s">
        <v>32</v>
      </c>
      <c r="D20" s="14" t="s">
        <v>33</v>
      </c>
      <c r="E20" s="14" t="s">
        <v>34</v>
      </c>
      <c r="F20" s="15" t="s">
        <v>31</v>
      </c>
      <c r="G20" s="13">
        <f>5*7</f>
        <v>35</v>
      </c>
      <c r="H20" s="2"/>
      <c r="I20" s="2"/>
      <c r="J20" s="2"/>
      <c r="K20" s="2"/>
      <c r="L20" s="2"/>
      <c r="M20" s="2"/>
      <c r="N20" s="2"/>
      <c r="O20" s="2"/>
      <c r="P20" s="2"/>
      <c r="Q20" s="2"/>
      <c r="R20" s="2"/>
      <c r="S20" s="2"/>
      <c r="T20" s="2"/>
      <c r="U20" s="2"/>
      <c r="V20" s="2"/>
      <c r="W20" s="2"/>
      <c r="X20" s="2"/>
      <c r="Y20" s="2"/>
    </row>
    <row r="21" spans="1:25" ht="15">
      <c r="A21" s="12">
        <v>7</v>
      </c>
      <c r="B21" s="13" t="s">
        <v>27</v>
      </c>
      <c r="C21" s="13" t="s">
        <v>35</v>
      </c>
      <c r="D21" s="14" t="s">
        <v>36</v>
      </c>
      <c r="E21" s="14" t="s">
        <v>37</v>
      </c>
      <c r="F21" s="15" t="s">
        <v>31</v>
      </c>
      <c r="G21" s="13">
        <f>5*4</f>
        <v>20</v>
      </c>
      <c r="H21" s="2"/>
      <c r="I21" s="2"/>
      <c r="J21" s="2"/>
      <c r="K21" s="2"/>
      <c r="L21" s="2"/>
      <c r="M21" s="2"/>
      <c r="N21" s="2"/>
      <c r="O21" s="2"/>
      <c r="P21" s="2"/>
      <c r="Q21" s="2"/>
      <c r="R21" s="2"/>
      <c r="S21" s="2"/>
      <c r="T21" s="2"/>
      <c r="U21" s="2"/>
      <c r="V21" s="2"/>
      <c r="W21" s="2"/>
      <c r="X21" s="2"/>
      <c r="Y21" s="2"/>
    </row>
    <row r="22" spans="1:25" ht="12.75" customHeight="1">
      <c r="A22" s="17" t="s">
        <v>38</v>
      </c>
      <c r="B22" s="17"/>
      <c r="C22" s="17"/>
      <c r="D22" s="17"/>
      <c r="E22" s="17"/>
      <c r="F22" s="17"/>
      <c r="G22" s="17"/>
      <c r="H22" s="2"/>
      <c r="I22" s="2"/>
      <c r="J22" s="2"/>
      <c r="K22" s="2"/>
      <c r="L22" s="2"/>
      <c r="M22" s="2"/>
      <c r="N22" s="2"/>
      <c r="O22" s="2"/>
      <c r="P22" s="2"/>
      <c r="Q22" s="2"/>
      <c r="R22" s="2"/>
      <c r="S22" s="2"/>
      <c r="T22" s="2"/>
      <c r="U22" s="2"/>
      <c r="V22" s="2"/>
      <c r="W22" s="2"/>
      <c r="X22" s="2"/>
      <c r="Y22" s="2"/>
    </row>
    <row r="23" spans="1:25" ht="12.75"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5" ht="12.75" customHeight="1">
      <c r="A24" s="9" t="s">
        <v>39</v>
      </c>
      <c r="B24" s="9"/>
      <c r="C24" s="9"/>
      <c r="D24" s="9"/>
      <c r="E24" s="9"/>
      <c r="F24" s="9"/>
      <c r="G24" s="9"/>
      <c r="H24" s="2"/>
      <c r="I24" s="2"/>
      <c r="J24" s="2"/>
      <c r="K24" s="2"/>
      <c r="L24" s="2"/>
      <c r="M24" s="2"/>
      <c r="N24" s="2"/>
      <c r="O24" s="2"/>
      <c r="P24" s="2"/>
      <c r="Q24" s="2"/>
      <c r="R24" s="2"/>
      <c r="S24" s="2"/>
      <c r="T24" s="2"/>
      <c r="U24" s="2"/>
      <c r="V24" s="2"/>
      <c r="W24" s="2"/>
      <c r="X24" s="2"/>
      <c r="Y24" s="2"/>
    </row>
    <row r="25" spans="1:25" ht="12.75" customHeight="1">
      <c r="A25" s="10" t="s">
        <v>6</v>
      </c>
      <c r="B25" s="11" t="s">
        <v>7</v>
      </c>
      <c r="C25" s="11" t="s">
        <v>8</v>
      </c>
      <c r="D25" s="10"/>
      <c r="E25" s="10" t="s">
        <v>9</v>
      </c>
      <c r="F25" s="10" t="s">
        <v>10</v>
      </c>
      <c r="G25" s="10" t="s">
        <v>11</v>
      </c>
      <c r="H25" s="2"/>
      <c r="I25" s="2"/>
      <c r="J25" s="2"/>
      <c r="K25" s="2"/>
      <c r="L25" s="2"/>
      <c r="M25" s="2"/>
      <c r="N25" s="2"/>
      <c r="O25" s="2"/>
      <c r="P25" s="2"/>
      <c r="Q25" s="2"/>
      <c r="R25" s="2"/>
      <c r="S25" s="2"/>
      <c r="T25" s="2"/>
      <c r="U25" s="2"/>
      <c r="V25" s="2"/>
      <c r="W25" s="2"/>
      <c r="X25" s="2"/>
      <c r="Y25" s="2"/>
    </row>
    <row r="26" spans="1:25" ht="15">
      <c r="A26" s="12">
        <v>8</v>
      </c>
      <c r="B26" s="13" t="s">
        <v>27</v>
      </c>
      <c r="C26" s="13" t="s">
        <v>40</v>
      </c>
      <c r="D26" s="14" t="s">
        <v>41</v>
      </c>
      <c r="E26" s="14" t="s">
        <v>42</v>
      </c>
      <c r="F26" s="15" t="s">
        <v>43</v>
      </c>
      <c r="G26" s="19">
        <f>10/176</f>
        <v>0.05681818182</v>
      </c>
      <c r="H26" s="2"/>
      <c r="I26" s="2"/>
      <c r="J26" s="2"/>
      <c r="K26" s="2"/>
      <c r="L26" s="2"/>
      <c r="M26" s="2"/>
      <c r="N26" s="2"/>
      <c r="O26" s="2"/>
      <c r="P26" s="2"/>
      <c r="Q26" s="2"/>
      <c r="R26" s="2"/>
      <c r="S26" s="2"/>
      <c r="T26" s="2"/>
      <c r="U26" s="2"/>
      <c r="V26" s="2"/>
      <c r="W26" s="2"/>
      <c r="X26" s="2"/>
      <c r="Y26" s="2"/>
    </row>
    <row r="27" spans="1:25" ht="15">
      <c r="A27" s="12">
        <v>9</v>
      </c>
      <c r="B27" s="13" t="s">
        <v>27</v>
      </c>
      <c r="C27" s="13" t="s">
        <v>44</v>
      </c>
      <c r="D27" s="14" t="s">
        <v>45</v>
      </c>
      <c r="E27" s="14" t="s">
        <v>46</v>
      </c>
      <c r="F27" s="15" t="s">
        <v>43</v>
      </c>
      <c r="G27" s="19">
        <f>80/176</f>
        <v>0.4545454545</v>
      </c>
      <c r="H27" s="2"/>
      <c r="I27" s="2"/>
      <c r="J27" s="2"/>
      <c r="K27" s="2"/>
      <c r="L27" s="2"/>
      <c r="M27" s="2"/>
      <c r="N27" s="2"/>
      <c r="O27" s="2"/>
      <c r="P27" s="2"/>
      <c r="Q27" s="2"/>
      <c r="R27" s="2"/>
      <c r="S27" s="2"/>
      <c r="T27" s="2"/>
      <c r="U27" s="2"/>
      <c r="V27" s="2"/>
      <c r="W27" s="2"/>
      <c r="X27" s="2"/>
      <c r="Y27" s="2"/>
    </row>
    <row r="28" spans="1:25" ht="15">
      <c r="A28" s="12">
        <v>10</v>
      </c>
      <c r="B28" s="13" t="s">
        <v>27</v>
      </c>
      <c r="C28" s="13" t="s">
        <v>47</v>
      </c>
      <c r="D28" s="14" t="s">
        <v>48</v>
      </c>
      <c r="E28" s="14" t="s">
        <v>49</v>
      </c>
      <c r="F28" s="15" t="s">
        <v>43</v>
      </c>
      <c r="G28" s="19">
        <f>120/176</f>
        <v>0.6818181818</v>
      </c>
      <c r="H28" s="2"/>
      <c r="I28" s="2"/>
      <c r="J28" s="2"/>
      <c r="K28" s="2"/>
      <c r="L28" s="2"/>
      <c r="M28" s="2"/>
      <c r="N28" s="2"/>
      <c r="O28" s="2"/>
      <c r="P28" s="2"/>
      <c r="Q28" s="2"/>
      <c r="R28" s="2"/>
      <c r="S28" s="2"/>
      <c r="T28" s="2"/>
      <c r="U28" s="2"/>
      <c r="V28" s="2"/>
      <c r="W28" s="2"/>
      <c r="X28" s="2"/>
      <c r="Y28" s="2"/>
    </row>
    <row r="29" spans="1:25" ht="15">
      <c r="A29" s="12">
        <v>11</v>
      </c>
      <c r="B29" s="13" t="s">
        <v>27</v>
      </c>
      <c r="C29" s="13" t="s">
        <v>50</v>
      </c>
      <c r="D29" s="14" t="s">
        <v>51</v>
      </c>
      <c r="E29" s="14" t="s">
        <v>52</v>
      </c>
      <c r="F29" s="15" t="s">
        <v>43</v>
      </c>
      <c r="G29" s="19">
        <f>40/176</f>
        <v>0.2272727273</v>
      </c>
      <c r="H29" s="2"/>
      <c r="I29" s="2"/>
      <c r="J29" s="2"/>
      <c r="K29" s="2"/>
      <c r="L29" s="2"/>
      <c r="M29" s="2"/>
      <c r="N29" s="2"/>
      <c r="O29" s="2"/>
      <c r="P29" s="2"/>
      <c r="Q29" s="2"/>
      <c r="R29" s="2"/>
      <c r="S29" s="2"/>
      <c r="T29" s="2"/>
      <c r="U29" s="2"/>
      <c r="V29" s="2"/>
      <c r="W29" s="2"/>
      <c r="X29" s="2"/>
      <c r="Y29" s="2"/>
    </row>
    <row r="30" spans="1:25" ht="15">
      <c r="A30" s="12">
        <v>12</v>
      </c>
      <c r="B30" s="13" t="s">
        <v>27</v>
      </c>
      <c r="C30" s="13" t="s">
        <v>44</v>
      </c>
      <c r="D30" s="14" t="s">
        <v>53</v>
      </c>
      <c r="E30" s="14" t="s">
        <v>54</v>
      </c>
      <c r="F30" s="15" t="s">
        <v>43</v>
      </c>
      <c r="G30" s="19">
        <f>48/176</f>
        <v>0.272727272727273</v>
      </c>
      <c r="H30" s="2"/>
      <c r="I30" s="2"/>
      <c r="J30" s="2"/>
      <c r="K30" s="2"/>
      <c r="L30" s="2"/>
      <c r="M30" s="2"/>
      <c r="N30" s="2"/>
      <c r="O30" s="2"/>
      <c r="P30" s="2"/>
      <c r="Q30" s="2"/>
      <c r="R30" s="2"/>
      <c r="S30" s="2"/>
      <c r="T30" s="2"/>
      <c r="U30" s="2"/>
      <c r="V30" s="2"/>
      <c r="W30" s="2"/>
      <c r="X30" s="2"/>
      <c r="Y30" s="2"/>
    </row>
    <row r="31" spans="1:25" ht="15">
      <c r="A31" s="12">
        <v>13</v>
      </c>
      <c r="B31" s="13" t="s">
        <v>27</v>
      </c>
      <c r="C31" s="13" t="s">
        <v>47</v>
      </c>
      <c r="D31" s="14" t="s">
        <v>55</v>
      </c>
      <c r="E31" s="14" t="s">
        <v>54</v>
      </c>
      <c r="F31" s="15" t="s">
        <v>43</v>
      </c>
      <c r="G31" s="19">
        <f>48/176</f>
        <v>0.272727272727273</v>
      </c>
      <c r="H31" s="2"/>
      <c r="I31" s="2"/>
      <c r="J31" s="2"/>
      <c r="K31" s="2"/>
      <c r="L31" s="2"/>
      <c r="M31" s="2"/>
      <c r="N31" s="2"/>
      <c r="O31" s="2"/>
      <c r="P31" s="2"/>
      <c r="Q31" s="2"/>
      <c r="R31" s="2"/>
      <c r="S31" s="2"/>
      <c r="T31" s="2"/>
      <c r="U31" s="2"/>
      <c r="V31" s="2"/>
      <c r="W31" s="2"/>
      <c r="X31" s="2"/>
      <c r="Y31" s="2"/>
    </row>
    <row r="32" spans="1:25" ht="15">
      <c r="A32" s="12">
        <v>14</v>
      </c>
      <c r="B32" s="13" t="s">
        <v>27</v>
      </c>
      <c r="C32" s="13" t="s">
        <v>56</v>
      </c>
      <c r="D32" s="14" t="s">
        <v>57</v>
      </c>
      <c r="E32" s="14" t="s">
        <v>58</v>
      </c>
      <c r="F32" s="15" t="s">
        <v>43</v>
      </c>
      <c r="G32" s="19">
        <f>35/176</f>
        <v>0.1988636364</v>
      </c>
      <c r="H32" s="2"/>
      <c r="I32" s="2"/>
      <c r="J32" s="2"/>
      <c r="K32" s="2"/>
      <c r="L32" s="2"/>
      <c r="M32" s="2"/>
      <c r="N32" s="2"/>
      <c r="O32" s="2"/>
      <c r="P32" s="2"/>
      <c r="Q32" s="2"/>
      <c r="R32" s="2"/>
      <c r="S32" s="2"/>
      <c r="T32" s="2"/>
      <c r="U32" s="2"/>
      <c r="V32" s="2"/>
      <c r="W32" s="2"/>
      <c r="X32" s="2"/>
      <c r="Y32" s="2"/>
    </row>
    <row r="33" spans="1:25" ht="12.75" customHeight="1">
      <c r="A33" s="17" t="s">
        <v>59</v>
      </c>
      <c r="B33" s="17"/>
      <c r="C33" s="17"/>
      <c r="D33" s="17"/>
      <c r="E33" s="17"/>
      <c r="F33" s="17"/>
      <c r="G33" s="17"/>
      <c r="H33" s="2"/>
      <c r="I33" s="2"/>
      <c r="J33" s="2"/>
      <c r="K33" s="2"/>
      <c r="L33" s="2"/>
      <c r="M33" s="2"/>
      <c r="N33" s="2"/>
      <c r="O33" s="2"/>
      <c r="P33" s="2"/>
      <c r="Q33" s="2"/>
      <c r="R33" s="2"/>
      <c r="S33" s="2"/>
      <c r="T33" s="2"/>
      <c r="U33" s="2"/>
      <c r="V33" s="2"/>
      <c r="W33" s="2"/>
      <c r="X33" s="2"/>
      <c r="Y33" s="2"/>
    </row>
    <row r="34" spans="1:25" ht="12.7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2.75" customHeight="1">
      <c r="A35" s="20" t="s">
        <v>60</v>
      </c>
      <c r="B35" s="20"/>
      <c r="C35" s="20"/>
      <c r="D35" s="20"/>
      <c r="E35" s="20"/>
      <c r="F35" s="20"/>
      <c r="G35" s="20"/>
      <c r="H35" s="2"/>
      <c r="I35" s="2"/>
      <c r="J35" s="2"/>
      <c r="K35" s="2"/>
      <c r="L35" s="2"/>
      <c r="M35" s="2"/>
      <c r="N35" s="2"/>
      <c r="O35" s="2"/>
      <c r="P35" s="2"/>
      <c r="Q35" s="2"/>
      <c r="R35" s="2"/>
      <c r="S35" s="2"/>
      <c r="T35" s="2"/>
      <c r="U35" s="2"/>
      <c r="V35" s="2"/>
      <c r="W35" s="2"/>
      <c r="X35" s="2"/>
      <c r="Y35" s="2"/>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sheetData>
  <mergeCells count="20">
    <mergeCell ref="A1:G1"/>
    <mergeCell ref="A2:G2"/>
    <mergeCell ref="A3:G3"/>
    <mergeCell ref="A4:G4"/>
    <mergeCell ref="A5:G5"/>
    <mergeCell ref="A6:G6"/>
    <mergeCell ref="A7:G7"/>
    <mergeCell ref="A8:G8"/>
    <mergeCell ref="A10:A12"/>
    <mergeCell ref="B10:B12"/>
    <mergeCell ref="C10:C12"/>
    <mergeCell ref="D10:D12"/>
    <mergeCell ref="F10:F12"/>
    <mergeCell ref="G10:G12"/>
    <mergeCell ref="A15:G15"/>
    <mergeCell ref="A17:G17"/>
    <mergeCell ref="A22:G22"/>
    <mergeCell ref="A24:G24"/>
    <mergeCell ref="A33:G33"/>
    <mergeCell ref="A35:G35"/>
  </mergeCells>
  <printOptions horizontalCentered="1"/>
  <pageMargins left="0.511805555555555" right="0.511805555555555" top="0.7875" bottom="0.7875" header="0.511805555555555" footer="0.511805555555555"/>
  <pageSetup fitToHeight="0" fitToWidth="1" horizontalDpi="300" verticalDpi="300" orientation="landscape" paperSize="9" copies="1"/>
  <drawing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workbookViewId="0" topLeftCell="A1">
      <selection activeCell="A1" sqref="A1"/>
    </sheetView>
  </sheetViews>
  <sheetFormatPr defaultColWidth="9.140625" defaultRowHeight="12.75"/>
  <cols>
    <col min="1" max="1" width="9.57421875" style="0" customWidth="1"/>
    <col min="2" max="2" width="18.421875" style="0" customWidth="1"/>
    <col min="3" max="3" width="12.140625" style="0" customWidth="1"/>
    <col min="4" max="5" width="81.28125" style="0" customWidth="1"/>
    <col min="6" max="6" width="13.140625" style="0" customWidth="1"/>
    <col min="7" max="7" width="11.8515625" style="0" customWidth="1"/>
    <col min="8" max="8" width="9.140625" style="0" customWidth="1"/>
    <col min="9" max="9" width="14.28125" style="0" customWidth="1"/>
    <col min="10" max="25" width="8.7109375" style="0" customWidth="1"/>
    <col min="26" max="1025" width="14.421875" style="0" customWidth="1"/>
  </cols>
  <sheetData>
    <row r="1" spans="1:25" ht="69" customHeight="1">
      <c r="A1" s="1"/>
      <c r="B1" s="1"/>
      <c r="C1" s="1"/>
      <c r="D1" s="1"/>
      <c r="E1" s="1"/>
      <c r="F1" s="1"/>
      <c r="G1" s="1"/>
      <c r="H1" s="2"/>
      <c r="I1" s="2"/>
      <c r="J1" s="2"/>
      <c r="K1" s="2"/>
      <c r="L1" s="2"/>
      <c r="M1" s="2"/>
      <c r="N1" s="2"/>
      <c r="O1" s="2"/>
      <c r="P1" s="2"/>
      <c r="Q1" s="2"/>
      <c r="R1" s="2"/>
      <c r="S1" s="2"/>
      <c r="T1" s="2"/>
      <c r="U1" s="2"/>
      <c r="V1" s="2"/>
      <c r="W1" s="2"/>
      <c r="X1" s="2"/>
      <c r="Y1" s="2"/>
    </row>
    <row r="2" spans="1:25" ht="12.75" customHeight="1">
      <c r="A2" s="3" t="s">
        <v>0</v>
      </c>
      <c r="B2" s="3"/>
      <c r="C2" s="3"/>
      <c r="D2" s="3"/>
      <c r="E2" s="3"/>
      <c r="F2" s="3"/>
      <c r="G2" s="3"/>
      <c r="H2" s="2"/>
      <c r="I2" s="2"/>
      <c r="J2" s="2"/>
      <c r="K2" s="2"/>
      <c r="L2" s="2"/>
      <c r="M2" s="2"/>
      <c r="N2" s="2"/>
      <c r="O2" s="2"/>
      <c r="P2" s="2"/>
      <c r="Q2" s="2"/>
      <c r="R2" s="2"/>
      <c r="S2" s="2"/>
      <c r="T2" s="2"/>
      <c r="U2" s="2"/>
      <c r="V2" s="2"/>
      <c r="W2" s="2"/>
      <c r="X2" s="2"/>
      <c r="Y2" s="2"/>
    </row>
    <row r="3" spans="1:25" ht="12.75" customHeight="1">
      <c r="A3" s="4" t="s">
        <v>1</v>
      </c>
      <c r="B3" s="4"/>
      <c r="C3" s="4"/>
      <c r="D3" s="4"/>
      <c r="E3" s="4"/>
      <c r="F3" s="4"/>
      <c r="G3" s="4"/>
      <c r="H3" s="2"/>
      <c r="I3" s="2"/>
      <c r="J3" s="2"/>
      <c r="K3" s="2"/>
      <c r="L3" s="2"/>
      <c r="M3" s="2"/>
      <c r="N3" s="2"/>
      <c r="O3" s="2"/>
      <c r="P3" s="2"/>
      <c r="Q3" s="2"/>
      <c r="R3" s="2"/>
      <c r="S3" s="2"/>
      <c r="T3" s="2"/>
      <c r="U3" s="2"/>
      <c r="V3" s="2"/>
      <c r="W3" s="2"/>
      <c r="X3" s="2"/>
      <c r="Y3" s="2"/>
    </row>
    <row r="4" spans="1:25" ht="12.75" customHeight="1">
      <c r="A4" s="5" t="s">
        <v>2</v>
      </c>
      <c r="B4" s="5"/>
      <c r="C4" s="5"/>
      <c r="D4" s="5"/>
      <c r="E4" s="5"/>
      <c r="F4" s="5"/>
      <c r="G4" s="5"/>
      <c r="H4" s="2"/>
      <c r="I4" s="2"/>
      <c r="J4" s="2"/>
      <c r="K4" s="2"/>
      <c r="L4" s="2"/>
      <c r="M4" s="2"/>
      <c r="N4" s="2"/>
      <c r="O4" s="2"/>
      <c r="P4" s="2"/>
      <c r="Q4" s="2"/>
      <c r="R4" s="2"/>
      <c r="S4" s="2"/>
      <c r="T4" s="2"/>
      <c r="U4" s="2"/>
      <c r="V4" s="2"/>
      <c r="W4" s="2"/>
      <c r="X4" s="2"/>
      <c r="Y4" s="2"/>
    </row>
    <row r="5" spans="1:25" ht="13.5" customHeight="1">
      <c r="A5" s="6" t="s">
        <v>3</v>
      </c>
      <c r="B5" s="6"/>
      <c r="C5" s="6"/>
      <c r="D5" s="6"/>
      <c r="E5" s="6"/>
      <c r="F5" s="6"/>
      <c r="G5" s="6"/>
      <c r="H5" s="2"/>
      <c r="I5" s="2"/>
      <c r="J5" s="2"/>
      <c r="K5" s="2"/>
      <c r="L5" s="2"/>
      <c r="M5" s="2"/>
      <c r="N5" s="2"/>
      <c r="O5" s="2"/>
      <c r="P5" s="2"/>
      <c r="Q5" s="2"/>
      <c r="R5" s="2"/>
      <c r="S5" s="2"/>
      <c r="T5" s="2"/>
      <c r="U5" s="2"/>
      <c r="V5" s="2"/>
      <c r="W5" s="2"/>
      <c r="X5" s="2"/>
      <c r="Y5" s="2"/>
    </row>
    <row r="6" spans="1:25" ht="12.75" customHeight="1">
      <c r="A6" s="7" t="s">
        <v>4</v>
      </c>
      <c r="B6" s="7"/>
      <c r="C6" s="7"/>
      <c r="D6" s="7"/>
      <c r="E6" s="7"/>
      <c r="F6" s="7"/>
      <c r="G6" s="7"/>
      <c r="H6" s="2"/>
      <c r="I6" s="2"/>
      <c r="J6" s="2"/>
      <c r="K6" s="2"/>
      <c r="L6" s="2"/>
      <c r="M6" s="2"/>
      <c r="N6" s="2"/>
      <c r="O6" s="2"/>
      <c r="P6" s="2"/>
      <c r="Q6" s="2"/>
      <c r="R6" s="2"/>
      <c r="S6" s="2"/>
      <c r="T6" s="2"/>
      <c r="U6" s="2"/>
      <c r="V6" s="2"/>
      <c r="W6" s="2"/>
      <c r="X6" s="2"/>
      <c r="Y6" s="2"/>
    </row>
    <row r="7" spans="1:25" ht="12.75" customHeight="1">
      <c r="A7" s="8"/>
      <c r="B7" s="8"/>
      <c r="C7" s="8"/>
      <c r="D7" s="8"/>
      <c r="E7" s="8"/>
      <c r="F7" s="8"/>
      <c r="G7" s="8"/>
      <c r="H7" s="2"/>
      <c r="I7" s="2"/>
      <c r="J7" s="2"/>
      <c r="K7" s="2"/>
      <c r="L7" s="2"/>
      <c r="M7" s="2"/>
      <c r="N7" s="2"/>
      <c r="O7" s="2"/>
      <c r="P7" s="2"/>
      <c r="Q7" s="2"/>
      <c r="R7" s="2"/>
      <c r="S7" s="2"/>
      <c r="T7" s="2"/>
      <c r="U7" s="2"/>
      <c r="V7" s="2"/>
      <c r="W7" s="2"/>
      <c r="X7" s="2"/>
      <c r="Y7" s="2"/>
    </row>
    <row r="8" spans="1:25" ht="12.75" customHeight="1">
      <c r="A8" s="9" t="s">
        <v>5</v>
      </c>
      <c r="B8" s="9"/>
      <c r="C8" s="9"/>
      <c r="D8" s="9"/>
      <c r="E8" s="9"/>
      <c r="F8" s="9"/>
      <c r="G8" s="9"/>
      <c r="H8" s="2"/>
      <c r="I8" s="2"/>
      <c r="J8" s="2"/>
      <c r="K8" s="2"/>
      <c r="L8" s="2"/>
      <c r="M8" s="2"/>
      <c r="N8" s="2"/>
      <c r="O8" s="2"/>
      <c r="P8" s="2"/>
      <c r="Q8" s="2"/>
      <c r="R8" s="2"/>
      <c r="S8" s="2"/>
      <c r="T8" s="2"/>
      <c r="U8" s="2"/>
      <c r="V8" s="2"/>
      <c r="W8" s="2"/>
      <c r="X8" s="2"/>
      <c r="Y8" s="2"/>
    </row>
    <row r="9" spans="1:25" ht="12.75" customHeight="1">
      <c r="A9" s="10" t="s">
        <v>6</v>
      </c>
      <c r="B9" s="11" t="s">
        <v>7</v>
      </c>
      <c r="C9" s="11" t="s">
        <v>8</v>
      </c>
      <c r="D9" s="10"/>
      <c r="E9" s="10" t="s">
        <v>9</v>
      </c>
      <c r="F9" s="10" t="s">
        <v>10</v>
      </c>
      <c r="G9" s="10" t="s">
        <v>11</v>
      </c>
      <c r="H9" s="2"/>
      <c r="I9" s="2"/>
      <c r="J9" s="2"/>
      <c r="K9" s="2"/>
      <c r="L9" s="2"/>
      <c r="M9" s="2"/>
      <c r="N9" s="2"/>
      <c r="O9" s="2"/>
      <c r="P9" s="2"/>
      <c r="Q9" s="2"/>
      <c r="R9" s="2"/>
      <c r="S9" s="2"/>
      <c r="T9" s="2"/>
      <c r="U9" s="2"/>
      <c r="V9" s="2"/>
      <c r="W9" s="2"/>
      <c r="X9" s="2"/>
      <c r="Y9" s="2"/>
    </row>
    <row r="10" spans="1:25" ht="15" customHeight="1">
      <c r="A10" s="12">
        <v>1</v>
      </c>
      <c r="B10" s="13" t="s">
        <v>12</v>
      </c>
      <c r="C10" s="12" t="s">
        <v>13</v>
      </c>
      <c r="D10" s="14" t="s">
        <v>14</v>
      </c>
      <c r="E10" s="14" t="s">
        <v>15</v>
      </c>
      <c r="F10" s="15" t="s">
        <v>16</v>
      </c>
      <c r="G10" s="13">
        <v>3</v>
      </c>
      <c r="H10" s="2"/>
      <c r="I10" s="16"/>
      <c r="J10" s="2"/>
      <c r="K10" s="2"/>
      <c r="L10" s="2"/>
      <c r="M10" s="2"/>
      <c r="N10" s="2"/>
      <c r="O10" s="2"/>
      <c r="P10" s="2"/>
      <c r="Q10" s="2"/>
      <c r="R10" s="2"/>
      <c r="S10" s="2"/>
      <c r="T10" s="2"/>
      <c r="U10" s="2"/>
      <c r="V10" s="2"/>
      <c r="W10" s="2"/>
      <c r="X10" s="2"/>
      <c r="Y10" s="2"/>
    </row>
    <row r="11" spans="1:25" ht="15">
      <c r="A11" s="12"/>
      <c r="B11" s="12"/>
      <c r="C11" s="12"/>
      <c r="D11" s="12"/>
      <c r="E11" s="14" t="s">
        <v>17</v>
      </c>
      <c r="F11" s="15"/>
      <c r="G11" s="15"/>
      <c r="H11" s="2"/>
      <c r="I11" s="2"/>
      <c r="J11" s="2"/>
      <c r="K11" s="2"/>
      <c r="L11" s="2"/>
      <c r="M11" s="2"/>
      <c r="N11" s="2"/>
      <c r="O11" s="2"/>
      <c r="P11" s="2"/>
      <c r="Q11" s="2"/>
      <c r="R11" s="2"/>
      <c r="S11" s="2"/>
      <c r="T11" s="2"/>
      <c r="U11" s="2"/>
      <c r="V11" s="2"/>
      <c r="W11" s="2"/>
      <c r="X11" s="2"/>
      <c r="Y11" s="2"/>
    </row>
    <row r="12" spans="1:25" ht="15">
      <c r="A12" s="12"/>
      <c r="B12" s="12"/>
      <c r="C12" s="12"/>
      <c r="D12" s="12"/>
      <c r="E12" s="14" t="s">
        <v>18</v>
      </c>
      <c r="F12" s="15"/>
      <c r="G12" s="15"/>
      <c r="H12" s="2"/>
      <c r="I12" s="2"/>
      <c r="J12" s="2"/>
      <c r="K12" s="2"/>
      <c r="L12" s="2"/>
      <c r="M12" s="2"/>
      <c r="N12" s="2"/>
      <c r="O12" s="2"/>
      <c r="P12" s="2"/>
      <c r="Q12" s="2"/>
      <c r="R12" s="2"/>
      <c r="S12" s="2"/>
      <c r="T12" s="2"/>
      <c r="U12" s="2"/>
      <c r="V12" s="2"/>
      <c r="W12" s="2"/>
      <c r="X12" s="2"/>
      <c r="Y12" s="2"/>
    </row>
    <row r="13" spans="1:25" ht="15">
      <c r="A13" s="12">
        <f>A10+1</f>
        <v>2</v>
      </c>
      <c r="B13" s="13" t="s">
        <v>12</v>
      </c>
      <c r="C13" s="12" t="s">
        <v>19</v>
      </c>
      <c r="D13" s="14" t="s">
        <v>20</v>
      </c>
      <c r="E13" s="14" t="s">
        <v>21</v>
      </c>
      <c r="F13" s="15" t="s">
        <v>16</v>
      </c>
      <c r="G13" s="13">
        <v>3</v>
      </c>
      <c r="H13" s="2"/>
      <c r="I13" s="2"/>
      <c r="J13" s="2"/>
      <c r="K13" s="2"/>
      <c r="L13" s="2"/>
      <c r="M13" s="2"/>
      <c r="N13" s="2"/>
      <c r="O13" s="2"/>
      <c r="P13" s="2"/>
      <c r="Q13" s="2"/>
      <c r="R13" s="2"/>
      <c r="S13" s="2"/>
      <c r="T13" s="2"/>
      <c r="U13" s="2"/>
      <c r="V13" s="2"/>
      <c r="W13" s="2"/>
      <c r="X13" s="2"/>
      <c r="Y13" s="2"/>
    </row>
    <row r="14" spans="1:25" ht="15">
      <c r="A14" s="12">
        <f>A13+1</f>
        <v>3</v>
      </c>
      <c r="B14" s="13" t="s">
        <v>12</v>
      </c>
      <c r="C14" s="12" t="s">
        <v>22</v>
      </c>
      <c r="D14" s="14" t="s">
        <v>23</v>
      </c>
      <c r="E14" s="14" t="s">
        <v>24</v>
      </c>
      <c r="F14" s="15" t="s">
        <v>16</v>
      </c>
      <c r="G14" s="13">
        <v>3</v>
      </c>
      <c r="H14" s="2"/>
      <c r="I14" s="16"/>
      <c r="J14" s="2"/>
      <c r="K14" s="2"/>
      <c r="L14" s="2"/>
      <c r="M14" s="2"/>
      <c r="N14" s="2"/>
      <c r="O14" s="2"/>
      <c r="P14" s="2"/>
      <c r="Q14" s="2"/>
      <c r="R14" s="2"/>
      <c r="S14" s="2"/>
      <c r="T14" s="2"/>
      <c r="U14" s="2"/>
      <c r="V14" s="2"/>
      <c r="W14" s="2"/>
      <c r="X14" s="2"/>
      <c r="Y14" s="2"/>
    </row>
    <row r="15" spans="1:25" ht="12.75" customHeight="1">
      <c r="A15" s="17" t="s">
        <v>25</v>
      </c>
      <c r="B15" s="17"/>
      <c r="C15" s="17"/>
      <c r="D15" s="17"/>
      <c r="E15" s="17"/>
      <c r="F15" s="17"/>
      <c r="G15" s="17"/>
      <c r="H15" s="2"/>
      <c r="I15" s="2"/>
      <c r="J15" s="2"/>
      <c r="K15" s="2"/>
      <c r="L15" s="2"/>
      <c r="M15" s="2"/>
      <c r="N15" s="2"/>
      <c r="O15" s="2"/>
      <c r="P15" s="2"/>
      <c r="Q15" s="2"/>
      <c r="R15" s="2"/>
      <c r="S15" s="2"/>
      <c r="T15" s="2"/>
      <c r="U15" s="2"/>
      <c r="V15" s="2"/>
      <c r="W15" s="2"/>
      <c r="X15" s="2"/>
      <c r="Y15" s="2"/>
    </row>
    <row r="16" spans="1:25" ht="12.75" customHeight="1">
      <c r="A16" s="2"/>
      <c r="B16" s="2"/>
      <c r="C16" s="2"/>
      <c r="D16" s="2"/>
      <c r="E16" s="2"/>
      <c r="F16" s="2"/>
      <c r="G16" s="2"/>
      <c r="H16" s="2"/>
      <c r="I16" s="2"/>
      <c r="J16" s="2"/>
      <c r="K16" s="2"/>
      <c r="L16" s="2"/>
      <c r="M16" s="2"/>
      <c r="N16" s="2"/>
      <c r="O16" s="2"/>
      <c r="P16" s="2"/>
      <c r="Q16" s="2"/>
      <c r="R16" s="2"/>
      <c r="S16" s="2"/>
      <c r="T16" s="2"/>
      <c r="U16" s="2"/>
      <c r="V16" s="2"/>
      <c r="W16" s="2"/>
      <c r="X16" s="2"/>
      <c r="Y16" s="2"/>
    </row>
    <row r="17" spans="1:25" ht="12.75" customHeight="1">
      <c r="A17" s="9" t="s">
        <v>26</v>
      </c>
      <c r="B17" s="9"/>
      <c r="C17" s="9"/>
      <c r="D17" s="9"/>
      <c r="E17" s="9"/>
      <c r="F17" s="9"/>
      <c r="G17" s="9"/>
      <c r="H17" s="2"/>
      <c r="I17" s="2"/>
      <c r="J17" s="2"/>
      <c r="K17" s="2"/>
      <c r="L17" s="2"/>
      <c r="M17" s="2"/>
      <c r="N17" s="2"/>
      <c r="O17" s="2"/>
      <c r="P17" s="2"/>
      <c r="Q17" s="2"/>
      <c r="R17" s="2"/>
      <c r="S17" s="2"/>
      <c r="T17" s="2"/>
      <c r="U17" s="2"/>
      <c r="V17" s="2"/>
      <c r="W17" s="2"/>
      <c r="X17" s="2"/>
      <c r="Y17" s="2"/>
    </row>
    <row r="18" spans="1:25" ht="12.75" customHeight="1">
      <c r="A18" s="10" t="s">
        <v>6</v>
      </c>
      <c r="B18" s="11" t="s">
        <v>7</v>
      </c>
      <c r="C18" s="11" t="s">
        <v>8</v>
      </c>
      <c r="D18" s="10"/>
      <c r="E18" s="10" t="s">
        <v>9</v>
      </c>
      <c r="F18" s="10" t="s">
        <v>10</v>
      </c>
      <c r="G18" s="10" t="s">
        <v>11</v>
      </c>
      <c r="H18" s="2"/>
      <c r="I18" s="2"/>
      <c r="J18" s="2"/>
      <c r="K18" s="2"/>
      <c r="L18" s="2"/>
      <c r="M18" s="2"/>
      <c r="N18" s="2"/>
      <c r="O18" s="2"/>
      <c r="P18" s="2"/>
      <c r="Q18" s="2"/>
      <c r="R18" s="2"/>
      <c r="S18" s="2"/>
      <c r="T18" s="2"/>
      <c r="U18" s="2"/>
      <c r="V18" s="2"/>
      <c r="W18" s="2"/>
      <c r="X18" s="2"/>
      <c r="Y18" s="2"/>
    </row>
    <row r="19" spans="1:25" ht="15">
      <c r="A19" s="12">
        <v>5</v>
      </c>
      <c r="B19" s="13" t="s">
        <v>27</v>
      </c>
      <c r="C19" s="13" t="s">
        <v>28</v>
      </c>
      <c r="D19" s="14" t="s">
        <v>29</v>
      </c>
      <c r="E19" s="14" t="s">
        <v>61</v>
      </c>
      <c r="F19" s="18" t="s">
        <v>31</v>
      </c>
      <c r="G19" s="13">
        <f>6*7</f>
        <v>42</v>
      </c>
      <c r="H19" s="2"/>
      <c r="I19" s="2"/>
      <c r="J19" s="2"/>
      <c r="K19" s="2"/>
      <c r="L19" s="2"/>
      <c r="M19" s="2"/>
      <c r="N19" s="2"/>
      <c r="O19" s="2"/>
      <c r="P19" s="2"/>
      <c r="Q19" s="2"/>
      <c r="R19" s="2"/>
      <c r="S19" s="2"/>
      <c r="T19" s="2"/>
      <c r="U19" s="2"/>
      <c r="V19" s="2"/>
      <c r="W19" s="2"/>
      <c r="X19" s="2"/>
      <c r="Y19" s="2"/>
    </row>
    <row r="20" spans="1:25" ht="15">
      <c r="A20" s="12">
        <v>6</v>
      </c>
      <c r="B20" s="13" t="s">
        <v>27</v>
      </c>
      <c r="C20" s="13" t="s">
        <v>32</v>
      </c>
      <c r="D20" s="14" t="s">
        <v>33</v>
      </c>
      <c r="E20" s="14" t="s">
        <v>61</v>
      </c>
      <c r="F20" s="15" t="s">
        <v>31</v>
      </c>
      <c r="G20" s="13">
        <f>6*7</f>
        <v>42</v>
      </c>
      <c r="H20" s="2"/>
      <c r="I20" s="2"/>
      <c r="J20" s="2"/>
      <c r="K20" s="2"/>
      <c r="L20" s="2"/>
      <c r="M20" s="2"/>
      <c r="N20" s="2"/>
      <c r="O20" s="2"/>
      <c r="P20" s="2"/>
      <c r="Q20" s="2"/>
      <c r="R20" s="2"/>
      <c r="S20" s="2"/>
      <c r="T20" s="2"/>
      <c r="U20" s="2"/>
      <c r="V20" s="2"/>
      <c r="W20" s="2"/>
      <c r="X20" s="2"/>
      <c r="Y20" s="2"/>
    </row>
    <row r="21" spans="1:25" ht="15">
      <c r="A21" s="12">
        <v>7</v>
      </c>
      <c r="B21" s="13" t="s">
        <v>27</v>
      </c>
      <c r="C21" s="13" t="s">
        <v>35</v>
      </c>
      <c r="D21" s="14" t="s">
        <v>36</v>
      </c>
      <c r="E21" s="14" t="s">
        <v>62</v>
      </c>
      <c r="F21" s="15" t="s">
        <v>31</v>
      </c>
      <c r="G21" s="13">
        <f>6*4</f>
        <v>24</v>
      </c>
      <c r="H21" s="2"/>
      <c r="I21" s="2"/>
      <c r="J21" s="2"/>
      <c r="K21" s="2"/>
      <c r="L21" s="2"/>
      <c r="M21" s="2"/>
      <c r="N21" s="2"/>
      <c r="O21" s="2"/>
      <c r="P21" s="2"/>
      <c r="Q21" s="2"/>
      <c r="R21" s="2"/>
      <c r="S21" s="2"/>
      <c r="T21" s="2"/>
      <c r="U21" s="2"/>
      <c r="V21" s="2"/>
      <c r="W21" s="2"/>
      <c r="X21" s="2"/>
      <c r="Y21" s="2"/>
    </row>
    <row r="22" spans="1:25" ht="12.75" customHeight="1">
      <c r="A22" s="17" t="s">
        <v>38</v>
      </c>
      <c r="B22" s="17"/>
      <c r="C22" s="17"/>
      <c r="D22" s="17"/>
      <c r="E22" s="17"/>
      <c r="F22" s="17"/>
      <c r="G22" s="17"/>
      <c r="H22" s="2"/>
      <c r="I22" s="2"/>
      <c r="J22" s="2"/>
      <c r="K22" s="2"/>
      <c r="L22" s="2"/>
      <c r="M22" s="2"/>
      <c r="N22" s="2"/>
      <c r="O22" s="2"/>
      <c r="P22" s="2"/>
      <c r="Q22" s="2"/>
      <c r="R22" s="2"/>
      <c r="S22" s="2"/>
      <c r="T22" s="2"/>
      <c r="U22" s="2"/>
      <c r="V22" s="2"/>
      <c r="W22" s="2"/>
      <c r="X22" s="2"/>
      <c r="Y22" s="2"/>
    </row>
    <row r="23" spans="1:25" ht="12.75"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5" ht="12.75" customHeight="1">
      <c r="A24" s="9" t="s">
        <v>39</v>
      </c>
      <c r="B24" s="9"/>
      <c r="C24" s="9"/>
      <c r="D24" s="9"/>
      <c r="E24" s="9"/>
      <c r="F24" s="9"/>
      <c r="G24" s="9"/>
      <c r="H24" s="2"/>
      <c r="I24" s="2"/>
      <c r="J24" s="2"/>
      <c r="K24" s="2"/>
      <c r="L24" s="2"/>
      <c r="M24" s="2"/>
      <c r="N24" s="2"/>
      <c r="O24" s="2"/>
      <c r="P24" s="2"/>
      <c r="Q24" s="2"/>
      <c r="R24" s="2"/>
      <c r="S24" s="2"/>
      <c r="T24" s="2"/>
      <c r="U24" s="2"/>
      <c r="V24" s="2"/>
      <c r="W24" s="2"/>
      <c r="X24" s="2"/>
      <c r="Y24" s="2"/>
    </row>
    <row r="25" spans="1:25" ht="12.75" customHeight="1">
      <c r="A25" s="10" t="s">
        <v>6</v>
      </c>
      <c r="B25" s="11" t="s">
        <v>7</v>
      </c>
      <c r="C25" s="11" t="s">
        <v>8</v>
      </c>
      <c r="D25" s="10"/>
      <c r="E25" s="10" t="s">
        <v>9</v>
      </c>
      <c r="F25" s="10" t="s">
        <v>10</v>
      </c>
      <c r="G25" s="10" t="s">
        <v>11</v>
      </c>
      <c r="H25" s="2"/>
      <c r="I25" s="2"/>
      <c r="J25" s="2"/>
      <c r="K25" s="2"/>
      <c r="L25" s="2"/>
      <c r="M25" s="2"/>
      <c r="N25" s="2"/>
      <c r="O25" s="2"/>
      <c r="P25" s="2"/>
      <c r="Q25" s="2"/>
      <c r="R25" s="2"/>
      <c r="S25" s="2"/>
      <c r="T25" s="2"/>
      <c r="U25" s="2"/>
      <c r="V25" s="2"/>
      <c r="W25" s="2"/>
      <c r="X25" s="2"/>
      <c r="Y25" s="2"/>
    </row>
    <row r="26" spans="1:25" ht="15">
      <c r="A26" s="12">
        <v>8</v>
      </c>
      <c r="B26" s="13" t="s">
        <v>27</v>
      </c>
      <c r="C26" s="13" t="s">
        <v>40</v>
      </c>
      <c r="D26" s="14" t="s">
        <v>41</v>
      </c>
      <c r="E26" s="14" t="s">
        <v>63</v>
      </c>
      <c r="F26" s="15" t="s">
        <v>43</v>
      </c>
      <c r="G26" s="19">
        <f>12/176</f>
        <v>0.06818181818</v>
      </c>
      <c r="H26" s="2"/>
      <c r="I26" s="2"/>
      <c r="J26" s="2"/>
      <c r="K26" s="2"/>
      <c r="L26" s="2"/>
      <c r="M26" s="2"/>
      <c r="N26" s="2"/>
      <c r="O26" s="2"/>
      <c r="P26" s="2"/>
      <c r="Q26" s="2"/>
      <c r="R26" s="2"/>
      <c r="S26" s="2"/>
      <c r="T26" s="2"/>
      <c r="U26" s="2"/>
      <c r="V26" s="2"/>
      <c r="W26" s="2"/>
      <c r="X26" s="2"/>
      <c r="Y26" s="2"/>
    </row>
    <row r="27" spans="1:25" ht="15">
      <c r="A27" s="12">
        <v>9</v>
      </c>
      <c r="B27" s="13" t="s">
        <v>27</v>
      </c>
      <c r="C27" s="13" t="s">
        <v>44</v>
      </c>
      <c r="D27" s="14" t="s">
        <v>45</v>
      </c>
      <c r="E27" s="14" t="s">
        <v>64</v>
      </c>
      <c r="F27" s="15" t="s">
        <v>43</v>
      </c>
      <c r="G27" s="19">
        <f>96/176</f>
        <v>0.5454545455</v>
      </c>
      <c r="H27" s="2"/>
      <c r="I27" s="2"/>
      <c r="J27" s="2"/>
      <c r="K27" s="2"/>
      <c r="L27" s="2"/>
      <c r="M27" s="2"/>
      <c r="N27" s="2"/>
      <c r="O27" s="2"/>
      <c r="P27" s="2"/>
      <c r="Q27" s="2"/>
      <c r="R27" s="2"/>
      <c r="S27" s="2"/>
      <c r="T27" s="2"/>
      <c r="U27" s="2"/>
      <c r="V27" s="2"/>
      <c r="W27" s="2"/>
      <c r="X27" s="2"/>
      <c r="Y27" s="2"/>
    </row>
    <row r="28" spans="1:25" ht="15">
      <c r="A28" s="12">
        <v>10</v>
      </c>
      <c r="B28" s="13" t="s">
        <v>27</v>
      </c>
      <c r="C28" s="13" t="s">
        <v>47</v>
      </c>
      <c r="D28" s="14" t="s">
        <v>48</v>
      </c>
      <c r="E28" s="14" t="s">
        <v>65</v>
      </c>
      <c r="F28" s="15" t="s">
        <v>43</v>
      </c>
      <c r="G28" s="19">
        <f>144/176</f>
        <v>0.8181818182</v>
      </c>
      <c r="H28" s="2"/>
      <c r="I28" s="2"/>
      <c r="J28" s="2"/>
      <c r="K28" s="2"/>
      <c r="L28" s="2"/>
      <c r="M28" s="2"/>
      <c r="N28" s="2"/>
      <c r="O28" s="2"/>
      <c r="P28" s="2"/>
      <c r="Q28" s="2"/>
      <c r="R28" s="2"/>
      <c r="S28" s="2"/>
      <c r="T28" s="2"/>
      <c r="U28" s="2"/>
      <c r="V28" s="2"/>
      <c r="W28" s="2"/>
      <c r="X28" s="2"/>
      <c r="Y28" s="2"/>
    </row>
    <row r="29" spans="1:25" ht="15">
      <c r="A29" s="12">
        <v>11</v>
      </c>
      <c r="B29" s="13" t="s">
        <v>27</v>
      </c>
      <c r="C29" s="13" t="s">
        <v>50</v>
      </c>
      <c r="D29" s="14" t="s">
        <v>51</v>
      </c>
      <c r="E29" s="14" t="s">
        <v>66</v>
      </c>
      <c r="F29" s="15" t="s">
        <v>43</v>
      </c>
      <c r="G29" s="19">
        <f>48/176</f>
        <v>0.272727272727273</v>
      </c>
      <c r="H29" s="2"/>
      <c r="I29" s="2"/>
      <c r="J29" s="2"/>
      <c r="K29" s="2"/>
      <c r="L29" s="2"/>
      <c r="M29" s="2"/>
      <c r="N29" s="2"/>
      <c r="O29" s="2"/>
      <c r="P29" s="2"/>
      <c r="Q29" s="2"/>
      <c r="R29" s="2"/>
      <c r="S29" s="2"/>
      <c r="T29" s="2"/>
      <c r="U29" s="2"/>
      <c r="V29" s="2"/>
      <c r="W29" s="2"/>
      <c r="X29" s="2"/>
      <c r="Y29" s="2"/>
    </row>
    <row r="30" spans="1:25" ht="15">
      <c r="A30" s="12">
        <v>12</v>
      </c>
      <c r="B30" s="13" t="s">
        <v>27</v>
      </c>
      <c r="C30" s="13" t="s">
        <v>44</v>
      </c>
      <c r="D30" s="14" t="s">
        <v>53</v>
      </c>
      <c r="E30" s="14" t="s">
        <v>54</v>
      </c>
      <c r="F30" s="15" t="s">
        <v>43</v>
      </c>
      <c r="G30" s="19">
        <f>48/176</f>
        <v>0.272727272727273</v>
      </c>
      <c r="H30" s="2"/>
      <c r="I30" s="2"/>
      <c r="J30" s="2"/>
      <c r="K30" s="2"/>
      <c r="L30" s="2"/>
      <c r="M30" s="2"/>
      <c r="N30" s="2"/>
      <c r="O30" s="2"/>
      <c r="P30" s="2"/>
      <c r="Q30" s="2"/>
      <c r="R30" s="2"/>
      <c r="S30" s="2"/>
      <c r="T30" s="2"/>
      <c r="U30" s="2"/>
      <c r="V30" s="2"/>
      <c r="W30" s="2"/>
      <c r="X30" s="2"/>
      <c r="Y30" s="2"/>
    </row>
    <row r="31" spans="1:25" ht="15">
      <c r="A31" s="12">
        <v>13</v>
      </c>
      <c r="B31" s="13" t="s">
        <v>27</v>
      </c>
      <c r="C31" s="13" t="s">
        <v>47</v>
      </c>
      <c r="D31" s="14" t="s">
        <v>55</v>
      </c>
      <c r="E31" s="14" t="s">
        <v>54</v>
      </c>
      <c r="F31" s="15" t="s">
        <v>43</v>
      </c>
      <c r="G31" s="19">
        <f>48/176</f>
        <v>0.272727272727273</v>
      </c>
      <c r="H31" s="2"/>
      <c r="I31" s="2"/>
      <c r="J31" s="2"/>
      <c r="K31" s="2"/>
      <c r="L31" s="2"/>
      <c r="M31" s="2"/>
      <c r="N31" s="2"/>
      <c r="O31" s="2"/>
      <c r="P31" s="2"/>
      <c r="Q31" s="2"/>
      <c r="R31" s="2"/>
      <c r="S31" s="2"/>
      <c r="T31" s="2"/>
      <c r="U31" s="2"/>
      <c r="V31" s="2"/>
      <c r="W31" s="2"/>
      <c r="X31" s="2"/>
      <c r="Y31" s="2"/>
    </row>
    <row r="32" spans="1:25" ht="15">
      <c r="A32" s="12">
        <v>14</v>
      </c>
      <c r="B32" s="13" t="s">
        <v>27</v>
      </c>
      <c r="C32" s="13" t="s">
        <v>56</v>
      </c>
      <c r="D32" s="14" t="s">
        <v>57</v>
      </c>
      <c r="E32" s="14" t="s">
        <v>67</v>
      </c>
      <c r="F32" s="15" t="s">
        <v>43</v>
      </c>
      <c r="G32" s="19">
        <f>42/176</f>
        <v>0.2386363636</v>
      </c>
      <c r="H32" s="2"/>
      <c r="I32" s="2"/>
      <c r="J32" s="2"/>
      <c r="K32" s="2"/>
      <c r="L32" s="2"/>
      <c r="M32" s="2"/>
      <c r="N32" s="2"/>
      <c r="O32" s="2"/>
      <c r="P32" s="2"/>
      <c r="Q32" s="2"/>
      <c r="R32" s="2"/>
      <c r="S32" s="2"/>
      <c r="T32" s="2"/>
      <c r="U32" s="2"/>
      <c r="V32" s="2"/>
      <c r="W32" s="2"/>
      <c r="X32" s="2"/>
      <c r="Y32" s="2"/>
    </row>
    <row r="33" spans="1:25" ht="12.75" customHeight="1">
      <c r="A33" s="17" t="s">
        <v>59</v>
      </c>
      <c r="B33" s="17"/>
      <c r="C33" s="17"/>
      <c r="D33" s="17"/>
      <c r="E33" s="17"/>
      <c r="F33" s="17"/>
      <c r="G33" s="17"/>
      <c r="H33" s="2"/>
      <c r="I33" s="2"/>
      <c r="J33" s="2"/>
      <c r="K33" s="2"/>
      <c r="L33" s="2"/>
      <c r="M33" s="2"/>
      <c r="N33" s="2"/>
      <c r="O33" s="2"/>
      <c r="P33" s="2"/>
      <c r="Q33" s="2"/>
      <c r="R33" s="2"/>
      <c r="S33" s="2"/>
      <c r="T33" s="2"/>
      <c r="U33" s="2"/>
      <c r="V33" s="2"/>
      <c r="W33" s="2"/>
      <c r="X33" s="2"/>
      <c r="Y33" s="2"/>
    </row>
    <row r="34" spans="1:25" ht="12.7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2.75" customHeight="1">
      <c r="A35" s="20" t="s">
        <v>60</v>
      </c>
      <c r="B35" s="20"/>
      <c r="C35" s="20"/>
      <c r="D35" s="20"/>
      <c r="E35" s="20"/>
      <c r="F35" s="20"/>
      <c r="G35" s="20"/>
      <c r="H35" s="2"/>
      <c r="I35" s="2"/>
      <c r="J35" s="2"/>
      <c r="K35" s="2"/>
      <c r="L35" s="2"/>
      <c r="M35" s="2"/>
      <c r="N35" s="2"/>
      <c r="O35" s="2"/>
      <c r="P35" s="2"/>
      <c r="Q35" s="2"/>
      <c r="R35" s="2"/>
      <c r="S35" s="2"/>
      <c r="T35" s="2"/>
      <c r="U35" s="2"/>
      <c r="V35" s="2"/>
      <c r="W35" s="2"/>
      <c r="X35" s="2"/>
      <c r="Y35" s="2"/>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sheetData>
  <mergeCells count="20">
    <mergeCell ref="A1:G1"/>
    <mergeCell ref="A2:G2"/>
    <mergeCell ref="A3:G3"/>
    <mergeCell ref="A4:G4"/>
    <mergeCell ref="A5:G5"/>
    <mergeCell ref="A6:G6"/>
    <mergeCell ref="A7:G7"/>
    <mergeCell ref="A8:G8"/>
    <mergeCell ref="A10:A12"/>
    <mergeCell ref="B10:B12"/>
    <mergeCell ref="C10:C12"/>
    <mergeCell ref="D10:D12"/>
    <mergeCell ref="F10:F12"/>
    <mergeCell ref="G10:G12"/>
    <mergeCell ref="A15:G15"/>
    <mergeCell ref="A17:G17"/>
    <mergeCell ref="A22:G22"/>
    <mergeCell ref="A24:G24"/>
    <mergeCell ref="A33:G33"/>
    <mergeCell ref="A35:G35"/>
  </mergeCells>
  <printOptions horizontalCentered="1"/>
  <pageMargins left="0.511805555555555" right="0.511805555555555" top="0.7875" bottom="0.7875" header="0.511805555555555" footer="0.511805555555555"/>
  <pageSetup fitToHeight="0"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sheetPr>
    <pageSetUpPr fitToPage="1"/>
  </sheetPr>
  <dimension ref="A1:Z19"/>
  <sheetViews>
    <sheetView workbookViewId="0" topLeftCell="A1">
      <selection activeCell="A1" sqref="A1"/>
    </sheetView>
  </sheetViews>
  <sheetFormatPr defaultColWidth="9.140625" defaultRowHeight="12.75"/>
  <cols>
    <col min="1" max="1" width="7.8515625" style="0" customWidth="1"/>
    <col min="2" max="2" width="8.28125" style="0" customWidth="1"/>
    <col min="3" max="3" width="63.140625" style="0" customWidth="1"/>
    <col min="4" max="4" width="50.421875" style="0" customWidth="1"/>
    <col min="5" max="5" width="7.140625" style="0" customWidth="1"/>
    <col min="6" max="6" width="9.57421875" style="0" customWidth="1"/>
    <col min="7" max="7" width="10.00390625" style="0" customWidth="1"/>
    <col min="8" max="8" width="12.140625" style="0" customWidth="1"/>
    <col min="9" max="9" width="11.140625" style="0" customWidth="1"/>
    <col min="10" max="10" width="14.28125" style="0" customWidth="1"/>
    <col min="11" max="26" width="8.7109375" style="0" customWidth="1"/>
    <col min="27" max="1025" width="14.421875" style="0" customWidth="1"/>
  </cols>
  <sheetData>
    <row r="1" spans="1:26" ht="69" customHeight="1">
      <c r="A1" s="1"/>
      <c r="B1" s="1"/>
      <c r="C1" s="1"/>
      <c r="D1" s="1"/>
      <c r="E1" s="1"/>
      <c r="F1" s="1"/>
      <c r="G1" s="1"/>
      <c r="H1" s="21"/>
      <c r="I1" s="2"/>
      <c r="J1" s="2"/>
      <c r="K1" s="2"/>
      <c r="L1" s="2"/>
      <c r="M1" s="2"/>
      <c r="N1" s="2"/>
      <c r="O1" s="2"/>
      <c r="P1" s="2"/>
      <c r="Q1" s="2"/>
      <c r="R1" s="2"/>
      <c r="S1" s="2"/>
      <c r="T1" s="2"/>
      <c r="U1" s="2"/>
      <c r="V1" s="2"/>
      <c r="W1" s="2"/>
      <c r="X1" s="2"/>
      <c r="Y1" s="2"/>
      <c r="Z1" s="2"/>
    </row>
    <row r="2" spans="1:26" ht="12.75" customHeight="1">
      <c r="A2" s="3" t="s">
        <v>0</v>
      </c>
      <c r="B2" s="3"/>
      <c r="C2" s="3"/>
      <c r="D2" s="3"/>
      <c r="E2" s="3"/>
      <c r="F2" s="3"/>
      <c r="G2" s="3"/>
      <c r="H2" s="22"/>
      <c r="I2" s="2"/>
      <c r="J2" s="2"/>
      <c r="K2" s="2"/>
      <c r="L2" s="2"/>
      <c r="M2" s="2"/>
      <c r="N2" s="2"/>
      <c r="O2" s="2"/>
      <c r="P2" s="2"/>
      <c r="Q2" s="2"/>
      <c r="R2" s="2"/>
      <c r="S2" s="2"/>
      <c r="T2" s="2"/>
      <c r="U2" s="2"/>
      <c r="V2" s="2"/>
      <c r="W2" s="2"/>
      <c r="X2" s="2"/>
      <c r="Y2" s="2"/>
      <c r="Z2" s="2"/>
    </row>
    <row r="3" spans="1:26" ht="12.75" customHeight="1">
      <c r="A3" s="4" t="s">
        <v>1</v>
      </c>
      <c r="B3" s="4"/>
      <c r="C3" s="4"/>
      <c r="D3" s="4"/>
      <c r="E3" s="4"/>
      <c r="F3" s="4"/>
      <c r="G3" s="4"/>
      <c r="H3" s="23"/>
      <c r="I3" s="2"/>
      <c r="J3" s="2"/>
      <c r="K3" s="2"/>
      <c r="L3" s="2"/>
      <c r="M3" s="2"/>
      <c r="N3" s="2"/>
      <c r="O3" s="2"/>
      <c r="P3" s="2"/>
      <c r="Q3" s="2"/>
      <c r="R3" s="2"/>
      <c r="S3" s="2"/>
      <c r="T3" s="2"/>
      <c r="U3" s="2"/>
      <c r="V3" s="2"/>
      <c r="W3" s="2"/>
      <c r="X3" s="2"/>
      <c r="Y3" s="2"/>
      <c r="Z3" s="2"/>
    </row>
    <row r="4" spans="1:26" ht="12.75" customHeight="1">
      <c r="A4" s="5" t="s">
        <v>2</v>
      </c>
      <c r="B4" s="5"/>
      <c r="C4" s="5"/>
      <c r="D4" s="5"/>
      <c r="E4" s="5"/>
      <c r="F4" s="5"/>
      <c r="G4" s="5"/>
      <c r="H4" s="24"/>
      <c r="I4" s="2"/>
      <c r="J4" s="2"/>
      <c r="K4" s="2"/>
      <c r="L4" s="2"/>
      <c r="M4" s="2"/>
      <c r="N4" s="2"/>
      <c r="O4" s="2"/>
      <c r="P4" s="2"/>
      <c r="Q4" s="2"/>
      <c r="R4" s="2"/>
      <c r="S4" s="2"/>
      <c r="T4" s="2"/>
      <c r="U4" s="2"/>
      <c r="V4" s="2"/>
      <c r="W4" s="2"/>
      <c r="X4" s="2"/>
      <c r="Y4" s="2"/>
      <c r="Z4" s="2"/>
    </row>
    <row r="5" spans="1:26" ht="13.5" customHeight="1">
      <c r="A5" s="6" t="s">
        <v>3</v>
      </c>
      <c r="B5" s="6"/>
      <c r="C5" s="6"/>
      <c r="D5" s="6"/>
      <c r="E5" s="6"/>
      <c r="F5" s="6"/>
      <c r="G5" s="6"/>
      <c r="H5" s="25"/>
      <c r="I5" s="2"/>
      <c r="J5" s="2"/>
      <c r="K5" s="2"/>
      <c r="L5" s="2"/>
      <c r="M5" s="2"/>
      <c r="N5" s="2"/>
      <c r="O5" s="2"/>
      <c r="P5" s="2"/>
      <c r="Q5" s="2"/>
      <c r="R5" s="2"/>
      <c r="S5" s="2"/>
      <c r="T5" s="2"/>
      <c r="U5" s="2"/>
      <c r="V5" s="2"/>
      <c r="W5" s="2"/>
      <c r="X5" s="2"/>
      <c r="Y5" s="2"/>
      <c r="Z5" s="2"/>
    </row>
    <row r="6" spans="1:26" ht="15">
      <c r="A6" s="7" t="s">
        <v>68</v>
      </c>
      <c r="B6" s="7"/>
      <c r="C6" s="7"/>
      <c r="D6" s="7"/>
      <c r="E6" s="7"/>
      <c r="F6" s="7"/>
      <c r="G6" s="7"/>
      <c r="H6" s="26"/>
      <c r="I6" s="2"/>
      <c r="J6" s="2"/>
      <c r="K6" s="2"/>
      <c r="L6" s="2"/>
      <c r="M6" s="2"/>
      <c r="N6" s="2"/>
      <c r="O6" s="2"/>
      <c r="P6" s="2"/>
      <c r="Q6" s="2"/>
      <c r="R6" s="2"/>
      <c r="S6" s="2"/>
      <c r="T6" s="2"/>
      <c r="U6" s="2"/>
      <c r="V6" s="2"/>
      <c r="W6" s="2"/>
      <c r="X6" s="2"/>
      <c r="Y6" s="2"/>
      <c r="Z6" s="2"/>
    </row>
    <row r="7" spans="1:26" ht="12.75" customHeight="1">
      <c r="A7" s="27"/>
      <c r="B7" s="27"/>
      <c r="C7" s="27"/>
      <c r="D7" s="27"/>
      <c r="E7" s="27"/>
      <c r="F7" s="27"/>
      <c r="G7" s="27"/>
      <c r="H7" s="27"/>
      <c r="I7" s="2"/>
      <c r="J7" s="2"/>
      <c r="K7" s="2"/>
      <c r="L7" s="2"/>
      <c r="M7" s="2"/>
      <c r="N7" s="2"/>
      <c r="O7" s="2"/>
      <c r="P7" s="2"/>
      <c r="Q7" s="2"/>
      <c r="R7" s="2"/>
      <c r="S7" s="2"/>
      <c r="T7" s="2"/>
      <c r="U7" s="2"/>
      <c r="V7" s="2"/>
      <c r="W7" s="2"/>
      <c r="X7" s="2"/>
      <c r="Y7" s="2"/>
      <c r="Z7" s="2"/>
    </row>
    <row r="8" spans="1:26" ht="12.75" customHeight="1">
      <c r="A8" s="28" t="s">
        <v>6</v>
      </c>
      <c r="B8" s="28" t="s">
        <v>8</v>
      </c>
      <c r="C8" s="29" t="s">
        <v>9</v>
      </c>
      <c r="D8" s="28" t="s">
        <v>69</v>
      </c>
      <c r="E8" s="28" t="s">
        <v>10</v>
      </c>
      <c r="F8" s="28" t="s">
        <v>70</v>
      </c>
      <c r="G8" s="29" t="s">
        <v>71</v>
      </c>
      <c r="H8" s="2"/>
      <c r="I8" s="2"/>
      <c r="J8" s="2"/>
      <c r="K8" s="2"/>
      <c r="L8" s="2"/>
      <c r="M8" s="2"/>
      <c r="N8" s="2"/>
      <c r="O8" s="2"/>
      <c r="P8" s="2"/>
      <c r="Q8" s="2"/>
      <c r="R8" s="2"/>
      <c r="S8" s="2"/>
      <c r="T8" s="2"/>
      <c r="U8" s="2"/>
      <c r="V8" s="2"/>
      <c r="W8" s="2"/>
      <c r="X8" s="2"/>
      <c r="Y8" s="2"/>
      <c r="Z8" s="2"/>
    </row>
    <row r="9" spans="1:26" ht="15" customHeight="1">
      <c r="A9" s="12">
        <v>1</v>
      </c>
      <c r="B9" s="12" t="s">
        <v>13</v>
      </c>
      <c r="C9" s="14" t="s">
        <v>14</v>
      </c>
      <c r="D9" s="13" t="s">
        <v>72</v>
      </c>
      <c r="E9" s="15" t="s">
        <v>16</v>
      </c>
      <c r="F9" s="30">
        <v>3520.59</v>
      </c>
      <c r="G9" s="31">
        <f>SUM(F9:F11)/3</f>
        <v>3522.46</v>
      </c>
      <c r="H9" s="2"/>
      <c r="I9" s="2"/>
      <c r="J9" s="2"/>
      <c r="K9" s="2"/>
      <c r="L9" s="2"/>
      <c r="M9" s="2"/>
      <c r="N9" s="2"/>
      <c r="O9" s="2"/>
      <c r="P9" s="2"/>
      <c r="Q9" s="2"/>
      <c r="R9" s="2"/>
      <c r="S9" s="2"/>
      <c r="T9" s="2"/>
      <c r="U9" s="2"/>
      <c r="V9" s="2"/>
      <c r="W9" s="2"/>
      <c r="X9" s="2"/>
      <c r="Y9" s="2"/>
      <c r="Z9" s="2"/>
    </row>
    <row r="10" spans="1:26" ht="15">
      <c r="A10" s="12"/>
      <c r="B10" s="12"/>
      <c r="C10" s="12"/>
      <c r="D10" s="13" t="s">
        <v>73</v>
      </c>
      <c r="E10" s="15" t="s">
        <v>16</v>
      </c>
      <c r="F10" s="30">
        <v>3804.14</v>
      </c>
      <c r="G10" s="31"/>
      <c r="H10" s="2"/>
      <c r="I10" s="2"/>
      <c r="J10" s="2"/>
      <c r="K10" s="2"/>
      <c r="L10" s="2"/>
      <c r="M10" s="2"/>
      <c r="N10" s="2"/>
      <c r="O10" s="2"/>
      <c r="P10" s="2"/>
      <c r="Q10" s="2"/>
      <c r="R10" s="2"/>
      <c r="S10" s="2"/>
      <c r="T10" s="2"/>
      <c r="U10" s="2"/>
      <c r="V10" s="2"/>
      <c r="W10" s="2"/>
      <c r="X10" s="2"/>
      <c r="Y10" s="2"/>
      <c r="Z10" s="2"/>
    </row>
    <row r="11" spans="1:26" ht="15">
      <c r="A11" s="12"/>
      <c r="B11" s="12"/>
      <c r="C11" s="12"/>
      <c r="D11" s="13" t="s">
        <v>74</v>
      </c>
      <c r="E11" s="15" t="s">
        <v>16</v>
      </c>
      <c r="F11" s="32">
        <v>3242.65</v>
      </c>
      <c r="G11" s="31"/>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39.75" customHeight="1">
      <c r="A13" s="12">
        <v>2</v>
      </c>
      <c r="B13" s="12" t="s">
        <v>19</v>
      </c>
      <c r="C13" s="14" t="s">
        <v>20</v>
      </c>
      <c r="D13" s="13" t="s">
        <v>72</v>
      </c>
      <c r="E13" s="15" t="s">
        <v>16</v>
      </c>
      <c r="F13" s="30">
        <v>3440.83</v>
      </c>
      <c r="G13" s="31">
        <f>SUM(F13:F15)/3</f>
        <v>3406.75</v>
      </c>
      <c r="H13" s="2"/>
      <c r="I13" s="2"/>
      <c r="J13" s="2"/>
      <c r="K13" s="2"/>
      <c r="L13" s="2"/>
      <c r="M13" s="2"/>
      <c r="N13" s="2"/>
      <c r="O13" s="2"/>
      <c r="P13" s="2"/>
      <c r="Q13" s="2"/>
      <c r="R13" s="2"/>
      <c r="S13" s="2"/>
      <c r="T13" s="2"/>
      <c r="U13" s="2"/>
      <c r="V13" s="2"/>
      <c r="W13" s="2"/>
      <c r="X13" s="2"/>
      <c r="Y13" s="2"/>
      <c r="Z13" s="2"/>
    </row>
    <row r="14" spans="1:26" ht="39.75" customHeight="1">
      <c r="A14" s="12"/>
      <c r="B14" s="12"/>
      <c r="C14" s="12"/>
      <c r="D14" s="13" t="s">
        <v>73</v>
      </c>
      <c r="E14" s="15" t="s">
        <v>16</v>
      </c>
      <c r="F14" s="30">
        <v>3690.8</v>
      </c>
      <c r="G14" s="31"/>
      <c r="H14" s="2"/>
      <c r="I14" s="2"/>
      <c r="J14" s="2"/>
      <c r="K14" s="2"/>
      <c r="L14" s="2"/>
      <c r="M14" s="2"/>
      <c r="N14" s="2"/>
      <c r="O14" s="2"/>
      <c r="P14" s="2"/>
      <c r="Q14" s="2"/>
      <c r="R14" s="2"/>
      <c r="S14" s="2"/>
      <c r="T14" s="2"/>
      <c r="U14" s="2"/>
      <c r="V14" s="2"/>
      <c r="W14" s="2"/>
      <c r="X14" s="2"/>
      <c r="Y14" s="2"/>
      <c r="Z14" s="2"/>
    </row>
    <row r="15" spans="1:26" ht="39.75" customHeight="1">
      <c r="A15" s="12"/>
      <c r="B15" s="12"/>
      <c r="C15" s="12"/>
      <c r="D15" s="13" t="s">
        <v>74</v>
      </c>
      <c r="E15" s="15" t="s">
        <v>16</v>
      </c>
      <c r="F15" s="32">
        <v>3088.62</v>
      </c>
      <c r="G15" s="31"/>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 customHeight="1">
      <c r="A17" s="12">
        <v>3</v>
      </c>
      <c r="B17" s="12" t="s">
        <v>22</v>
      </c>
      <c r="C17" s="14" t="s">
        <v>23</v>
      </c>
      <c r="D17" s="13" t="s">
        <v>72</v>
      </c>
      <c r="E17" s="15" t="s">
        <v>16</v>
      </c>
      <c r="F17" s="30">
        <v>2979.96</v>
      </c>
      <c r="G17" s="31">
        <f>SUM(F17:F19)/3</f>
        <v>2913.933333</v>
      </c>
      <c r="H17" s="2"/>
      <c r="I17" s="2"/>
      <c r="J17" s="2"/>
      <c r="K17" s="2"/>
      <c r="L17" s="2"/>
      <c r="M17" s="2"/>
      <c r="N17" s="2"/>
      <c r="O17" s="2"/>
      <c r="P17" s="2"/>
      <c r="Q17" s="2"/>
      <c r="R17" s="2"/>
      <c r="S17" s="2"/>
      <c r="T17" s="2"/>
      <c r="U17" s="2"/>
      <c r="V17" s="2"/>
      <c r="W17" s="2"/>
      <c r="X17" s="2"/>
      <c r="Y17" s="2"/>
      <c r="Z17" s="2"/>
    </row>
    <row r="18" spans="1:26" ht="15">
      <c r="A18" s="12"/>
      <c r="B18" s="12"/>
      <c r="C18" s="12"/>
      <c r="D18" s="13" t="s">
        <v>73</v>
      </c>
      <c r="E18" s="15" t="s">
        <v>16</v>
      </c>
      <c r="F18" s="30">
        <v>3118.79</v>
      </c>
      <c r="G18" s="31"/>
      <c r="H18" s="2"/>
      <c r="I18" s="2"/>
      <c r="J18" s="2"/>
      <c r="K18" s="2"/>
      <c r="L18" s="2"/>
      <c r="M18" s="2"/>
      <c r="N18" s="2"/>
      <c r="O18" s="2"/>
      <c r="P18" s="2"/>
      <c r="Q18" s="2"/>
      <c r="R18" s="2"/>
      <c r="S18" s="2"/>
      <c r="T18" s="2"/>
      <c r="U18" s="2"/>
      <c r="V18" s="2"/>
      <c r="W18" s="2"/>
      <c r="X18" s="2"/>
      <c r="Y18" s="2"/>
      <c r="Z18" s="2"/>
    </row>
    <row r="19" spans="1:26" ht="15">
      <c r="A19" s="12"/>
      <c r="B19" s="12"/>
      <c r="C19" s="12"/>
      <c r="D19" s="13" t="s">
        <v>74</v>
      </c>
      <c r="E19" s="15" t="s">
        <v>16</v>
      </c>
      <c r="F19" s="32">
        <v>2643.05</v>
      </c>
      <c r="G19" s="31"/>
      <c r="H19" s="2"/>
      <c r="I19" s="2"/>
      <c r="J19" s="2"/>
      <c r="K19" s="2"/>
      <c r="L19" s="2"/>
      <c r="M19" s="2"/>
      <c r="N19" s="2"/>
      <c r="O19" s="2"/>
      <c r="P19" s="2"/>
      <c r="Q19" s="2"/>
      <c r="R19" s="2"/>
      <c r="S19" s="2"/>
      <c r="T19" s="2"/>
      <c r="U19" s="2"/>
      <c r="V19" s="2"/>
      <c r="W19" s="2"/>
      <c r="X19" s="2"/>
      <c r="Y19" s="2"/>
      <c r="Z19" s="2"/>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sheetData>
  <mergeCells count="18">
    <mergeCell ref="A1:G1"/>
    <mergeCell ref="A2:G2"/>
    <mergeCell ref="A3:G3"/>
    <mergeCell ref="A4:G4"/>
    <mergeCell ref="A5:G5"/>
    <mergeCell ref="A6:G6"/>
    <mergeCell ref="A9:A11"/>
    <mergeCell ref="B9:B11"/>
    <mergeCell ref="C9:C11"/>
    <mergeCell ref="G9:G11"/>
    <mergeCell ref="A13:A15"/>
    <mergeCell ref="B13:B15"/>
    <mergeCell ref="C13:C15"/>
    <mergeCell ref="G13:G15"/>
    <mergeCell ref="A17:A19"/>
    <mergeCell ref="B17:B19"/>
    <mergeCell ref="C17:C19"/>
    <mergeCell ref="G17:G19"/>
  </mergeCells>
  <printOptions horizontalCentered="1"/>
  <pageMargins left="0.511805555555555" right="0.511805555555555" top="0.7875" bottom="0.7875" header="0.511805555555555" footer="0.511805555555555"/>
  <pageSetup fitToHeight="0" fitToWidth="1" horizontalDpi="300" verticalDpi="300" orientation="landscape" paperSize="9" copies="1"/>
  <drawing r:id="rId1"/>
</worksheet>
</file>

<file path=xl/worksheets/sheet4.xml><?xml version="1.0" encoding="utf-8"?>
<worksheet xmlns="http://schemas.openxmlformats.org/spreadsheetml/2006/main" xmlns:r="http://schemas.openxmlformats.org/officeDocument/2006/relationships">
  <dimension ref="A1:Y30"/>
  <sheetViews>
    <sheetView workbookViewId="0" topLeftCell="A1">
      <selection activeCell="A1" sqref="A1"/>
    </sheetView>
  </sheetViews>
  <sheetFormatPr defaultColWidth="9.140625" defaultRowHeight="12.75"/>
  <cols>
    <col min="1" max="1" width="9.57421875" style="0" customWidth="1"/>
    <col min="2" max="2" width="12.140625" style="0" customWidth="1"/>
    <col min="3" max="3" width="81.28125" style="0" customWidth="1"/>
    <col min="4" max="4" width="13.140625" style="0" customWidth="1"/>
    <col min="5" max="5" width="9.57421875" style="0" customWidth="1"/>
    <col min="6" max="6" width="9.140625" style="0" customWidth="1"/>
    <col min="7" max="7" width="13.140625" style="0" customWidth="1"/>
    <col min="8" max="8" width="9.140625" style="0" customWidth="1"/>
    <col min="9" max="9" width="14.28125" style="0" customWidth="1"/>
    <col min="10" max="25" width="8.7109375" style="0" customWidth="1"/>
    <col min="26" max="1025" width="14.421875" style="0" customWidth="1"/>
  </cols>
  <sheetData>
    <row r="1" spans="1:25" ht="69" customHeight="1">
      <c r="A1" s="1"/>
      <c r="B1" s="1"/>
      <c r="C1" s="1"/>
      <c r="D1" s="1"/>
      <c r="E1" s="1"/>
      <c r="F1" s="1"/>
      <c r="G1" s="1"/>
      <c r="H1" s="2"/>
      <c r="I1" s="2"/>
      <c r="J1" s="2"/>
      <c r="K1" s="2"/>
      <c r="L1" s="2"/>
      <c r="M1" s="2"/>
      <c r="N1" s="2"/>
      <c r="O1" s="2"/>
      <c r="P1" s="2"/>
      <c r="Q1" s="2"/>
      <c r="R1" s="2"/>
      <c r="S1" s="2"/>
      <c r="T1" s="2"/>
      <c r="U1" s="2"/>
      <c r="V1" s="2"/>
      <c r="W1" s="2"/>
      <c r="X1" s="2"/>
      <c r="Y1" s="2"/>
    </row>
    <row r="2" spans="1:25" ht="12.75" customHeight="1">
      <c r="A2" s="3" t="s">
        <v>0</v>
      </c>
      <c r="B2" s="3"/>
      <c r="C2" s="3"/>
      <c r="D2" s="3"/>
      <c r="E2" s="3"/>
      <c r="F2" s="3"/>
      <c r="G2" s="3"/>
      <c r="H2" s="2"/>
      <c r="I2" s="2"/>
      <c r="J2" s="2"/>
      <c r="K2" s="2"/>
      <c r="L2" s="2"/>
      <c r="M2" s="2"/>
      <c r="N2" s="2"/>
      <c r="O2" s="2"/>
      <c r="P2" s="2"/>
      <c r="Q2" s="2"/>
      <c r="R2" s="2"/>
      <c r="S2" s="2"/>
      <c r="T2" s="2"/>
      <c r="U2" s="2"/>
      <c r="V2" s="2"/>
      <c r="W2" s="2"/>
      <c r="X2" s="2"/>
      <c r="Y2" s="2"/>
    </row>
    <row r="3" spans="1:25" ht="12.75" customHeight="1">
      <c r="A3" s="4" t="s">
        <v>1</v>
      </c>
      <c r="B3" s="4"/>
      <c r="C3" s="4"/>
      <c r="D3" s="4"/>
      <c r="E3" s="4"/>
      <c r="F3" s="4"/>
      <c r="G3" s="4"/>
      <c r="H3" s="2"/>
      <c r="I3" s="2"/>
      <c r="J3" s="2"/>
      <c r="K3" s="2"/>
      <c r="L3" s="2"/>
      <c r="M3" s="2"/>
      <c r="N3" s="2"/>
      <c r="O3" s="2"/>
      <c r="P3" s="2"/>
      <c r="Q3" s="2"/>
      <c r="R3" s="2"/>
      <c r="S3" s="2"/>
      <c r="T3" s="2"/>
      <c r="U3" s="2"/>
      <c r="V3" s="2"/>
      <c r="W3" s="2"/>
      <c r="X3" s="2"/>
      <c r="Y3" s="2"/>
    </row>
    <row r="4" spans="1:25" ht="12.75" customHeight="1">
      <c r="A4" s="5" t="s">
        <v>2</v>
      </c>
      <c r="B4" s="5"/>
      <c r="C4" s="5"/>
      <c r="D4" s="5"/>
      <c r="E4" s="5"/>
      <c r="F4" s="5"/>
      <c r="G4" s="5"/>
      <c r="H4" s="2"/>
      <c r="I4" s="2"/>
      <c r="J4" s="2"/>
      <c r="K4" s="2"/>
      <c r="L4" s="2"/>
      <c r="M4" s="2"/>
      <c r="N4" s="2"/>
      <c r="O4" s="2"/>
      <c r="P4" s="2"/>
      <c r="Q4" s="2"/>
      <c r="R4" s="2"/>
      <c r="S4" s="2"/>
      <c r="T4" s="2"/>
      <c r="U4" s="2"/>
      <c r="V4" s="2"/>
      <c r="W4" s="2"/>
      <c r="X4" s="2"/>
      <c r="Y4" s="2"/>
    </row>
    <row r="5" spans="1:25" ht="13.5" customHeight="1">
      <c r="A5" s="6" t="s">
        <v>3</v>
      </c>
      <c r="B5" s="6"/>
      <c r="C5" s="6"/>
      <c r="D5" s="6"/>
      <c r="E5" s="6"/>
      <c r="F5" s="6"/>
      <c r="G5" s="6"/>
      <c r="H5" s="2"/>
      <c r="I5" s="2"/>
      <c r="J5" s="2"/>
      <c r="K5" s="2"/>
      <c r="L5" s="2"/>
      <c r="M5" s="2"/>
      <c r="N5" s="2"/>
      <c r="O5" s="2"/>
      <c r="P5" s="2"/>
      <c r="Q5" s="2"/>
      <c r="R5" s="2"/>
      <c r="S5" s="2"/>
      <c r="T5" s="2"/>
      <c r="U5" s="2"/>
      <c r="V5" s="2"/>
      <c r="W5" s="2"/>
      <c r="X5" s="2"/>
      <c r="Y5" s="2"/>
    </row>
    <row r="6" spans="1:25" ht="12.75" customHeight="1">
      <c r="A6" s="7" t="s">
        <v>75</v>
      </c>
      <c r="B6" s="7"/>
      <c r="C6" s="7"/>
      <c r="D6" s="7"/>
      <c r="E6" s="7"/>
      <c r="F6" s="7"/>
      <c r="G6" s="7"/>
      <c r="H6" s="2"/>
      <c r="I6" s="2"/>
      <c r="J6" s="2"/>
      <c r="K6" s="2"/>
      <c r="L6" s="2"/>
      <c r="M6" s="2"/>
      <c r="N6" s="2"/>
      <c r="O6" s="2"/>
      <c r="P6" s="2"/>
      <c r="Q6" s="2"/>
      <c r="R6" s="2"/>
      <c r="S6" s="2"/>
      <c r="T6" s="2"/>
      <c r="U6" s="2"/>
      <c r="V6" s="2"/>
      <c r="W6" s="2"/>
      <c r="X6" s="2"/>
      <c r="Y6" s="2"/>
    </row>
    <row r="7" spans="1:25" ht="12.75" customHeight="1">
      <c r="A7" s="33"/>
      <c r="B7" s="33"/>
      <c r="C7" s="33"/>
      <c r="D7" s="33"/>
      <c r="E7" s="33"/>
      <c r="F7" s="33"/>
      <c r="G7" s="33"/>
      <c r="H7" s="2"/>
      <c r="I7" s="2"/>
      <c r="J7" s="2"/>
      <c r="K7" s="2"/>
      <c r="L7" s="2"/>
      <c r="M7" s="2"/>
      <c r="N7" s="2"/>
      <c r="O7" s="2"/>
      <c r="P7" s="2"/>
      <c r="Q7" s="2"/>
      <c r="R7" s="2"/>
      <c r="S7" s="2"/>
      <c r="T7" s="2"/>
      <c r="U7" s="2"/>
      <c r="V7" s="2"/>
      <c r="W7" s="2"/>
      <c r="X7" s="2"/>
      <c r="Y7" s="2"/>
    </row>
    <row r="8" spans="1:25" ht="12.75" customHeight="1">
      <c r="A8" s="34" t="s">
        <v>76</v>
      </c>
      <c r="B8" s="34"/>
      <c r="C8" s="34"/>
      <c r="D8" s="34" t="s">
        <v>77</v>
      </c>
      <c r="E8" s="34"/>
      <c r="F8" s="34"/>
      <c r="G8" s="34"/>
      <c r="H8" s="2"/>
      <c r="I8" s="2"/>
      <c r="J8" s="2"/>
      <c r="K8" s="2"/>
      <c r="L8" s="2"/>
      <c r="M8" s="2"/>
      <c r="N8" s="2"/>
      <c r="O8" s="2"/>
      <c r="P8" s="2"/>
      <c r="Q8" s="2"/>
      <c r="R8" s="2"/>
      <c r="S8" s="2"/>
      <c r="T8" s="2"/>
      <c r="U8" s="2"/>
      <c r="V8" s="2"/>
      <c r="W8" s="2"/>
      <c r="X8" s="2"/>
      <c r="Y8" s="2"/>
    </row>
    <row r="9" spans="1:25" ht="12.75" customHeight="1">
      <c r="A9" s="34" t="s">
        <v>78</v>
      </c>
      <c r="B9" s="34"/>
      <c r="C9" s="34"/>
      <c r="D9" s="34" t="s">
        <v>79</v>
      </c>
      <c r="E9" s="34"/>
      <c r="F9" s="34"/>
      <c r="G9" s="34"/>
      <c r="H9" s="2"/>
      <c r="I9" s="2"/>
      <c r="J9" s="2"/>
      <c r="K9" s="2"/>
      <c r="L9" s="2"/>
      <c r="M9" s="2"/>
      <c r="N9" s="2"/>
      <c r="O9" s="2"/>
      <c r="P9" s="2"/>
      <c r="Q9" s="2"/>
      <c r="R9" s="2"/>
      <c r="S9" s="2"/>
      <c r="T9" s="2"/>
      <c r="U9" s="2"/>
      <c r="V9" s="2"/>
      <c r="W9" s="2"/>
      <c r="X9" s="2"/>
      <c r="Y9" s="2"/>
    </row>
    <row r="10" spans="1:25" ht="12.75" customHeight="1">
      <c r="A10" s="34" t="s">
        <v>80</v>
      </c>
      <c r="B10" s="34"/>
      <c r="C10" s="34"/>
      <c r="D10" s="34" t="s">
        <v>81</v>
      </c>
      <c r="E10" s="34"/>
      <c r="F10" s="35" t="s">
        <v>82</v>
      </c>
      <c r="G10" s="35"/>
      <c r="H10" s="2"/>
      <c r="I10" s="2"/>
      <c r="J10" s="2"/>
      <c r="K10" s="2"/>
      <c r="L10" s="2"/>
      <c r="M10" s="2"/>
      <c r="N10" s="2"/>
      <c r="O10" s="2"/>
      <c r="P10" s="2"/>
      <c r="Q10" s="2"/>
      <c r="R10" s="2"/>
      <c r="S10" s="2"/>
      <c r="T10" s="2"/>
      <c r="U10" s="2"/>
      <c r="V10" s="2"/>
      <c r="W10" s="2"/>
      <c r="X10" s="2"/>
      <c r="Y10" s="2"/>
    </row>
    <row r="11" spans="1:25" ht="12.75" customHeight="1">
      <c r="A11" s="34" t="s">
        <v>83</v>
      </c>
      <c r="B11" s="34"/>
      <c r="C11" s="34"/>
      <c r="D11" s="34" t="s">
        <v>84</v>
      </c>
      <c r="E11" s="34"/>
      <c r="F11" s="34"/>
      <c r="G11" s="34"/>
      <c r="H11" s="2"/>
      <c r="I11" s="2"/>
      <c r="J11" s="2"/>
      <c r="K11" s="2"/>
      <c r="L11" s="2"/>
      <c r="M11" s="2"/>
      <c r="N11" s="2"/>
      <c r="O11" s="2"/>
      <c r="P11" s="2"/>
      <c r="Q11" s="2"/>
      <c r="R11" s="2"/>
      <c r="S11" s="2"/>
      <c r="T11" s="2"/>
      <c r="U11" s="2"/>
      <c r="V11" s="2"/>
      <c r="W11" s="2"/>
      <c r="X11" s="2"/>
      <c r="Y11" s="2"/>
    </row>
    <row r="12" spans="1:25" ht="12.75" customHeight="1">
      <c r="A12" s="36"/>
      <c r="B12" s="37"/>
      <c r="C12" s="36"/>
      <c r="D12" s="36"/>
      <c r="E12" s="36"/>
      <c r="F12" s="37"/>
      <c r="G12" s="37"/>
      <c r="H12" s="2"/>
      <c r="I12" s="2"/>
      <c r="J12" s="2"/>
      <c r="K12" s="2"/>
      <c r="L12" s="2"/>
      <c r="M12" s="2"/>
      <c r="N12" s="2"/>
      <c r="O12" s="2"/>
      <c r="P12" s="2"/>
      <c r="Q12" s="2"/>
      <c r="R12" s="2"/>
      <c r="S12" s="2"/>
      <c r="T12" s="2"/>
      <c r="U12" s="2"/>
      <c r="V12" s="2"/>
      <c r="W12" s="2"/>
      <c r="X12" s="2"/>
      <c r="Y12" s="2"/>
    </row>
    <row r="13" spans="1:25" ht="12.75" customHeight="1">
      <c r="A13" s="10" t="s">
        <v>6</v>
      </c>
      <c r="B13" s="11" t="s">
        <v>8</v>
      </c>
      <c r="C13" s="10" t="s">
        <v>9</v>
      </c>
      <c r="D13" s="10" t="s">
        <v>10</v>
      </c>
      <c r="E13" s="10" t="s">
        <v>11</v>
      </c>
      <c r="F13" s="11" t="s">
        <v>85</v>
      </c>
      <c r="G13" s="11" t="s">
        <v>86</v>
      </c>
      <c r="H13" s="2"/>
      <c r="I13" s="2"/>
      <c r="J13" s="2"/>
      <c r="K13" s="2"/>
      <c r="L13" s="2"/>
      <c r="M13" s="2"/>
      <c r="N13" s="2"/>
      <c r="O13" s="2"/>
      <c r="P13" s="2"/>
      <c r="Q13" s="2"/>
      <c r="R13" s="2"/>
      <c r="S13" s="2"/>
      <c r="T13" s="2"/>
      <c r="U13" s="2"/>
      <c r="V13" s="2"/>
      <c r="W13" s="2"/>
      <c r="X13" s="2"/>
      <c r="Y13" s="2"/>
    </row>
    <row r="14" spans="1:25" ht="15">
      <c r="A14" s="12">
        <v>1</v>
      </c>
      <c r="B14" s="12" t="s">
        <v>13</v>
      </c>
      <c r="C14" s="14" t="s">
        <v>14</v>
      </c>
      <c r="D14" s="15" t="s">
        <v>16</v>
      </c>
      <c r="E14" s="13">
        <v>3</v>
      </c>
      <c r="F14" s="38"/>
      <c r="G14" s="39"/>
      <c r="H14" s="2"/>
      <c r="I14" s="16"/>
      <c r="J14" s="2"/>
      <c r="K14" s="2"/>
      <c r="L14" s="2"/>
      <c r="M14" s="2"/>
      <c r="N14" s="2"/>
      <c r="O14" s="2"/>
      <c r="P14" s="2"/>
      <c r="Q14" s="2"/>
      <c r="R14" s="2"/>
      <c r="S14" s="2"/>
      <c r="T14" s="2"/>
      <c r="U14" s="2"/>
      <c r="V14" s="2"/>
      <c r="W14" s="2"/>
      <c r="X14" s="2"/>
      <c r="Y14" s="2"/>
    </row>
    <row r="15" spans="1:25" ht="15">
      <c r="A15" s="12">
        <f>A14+1</f>
        <v>2</v>
      </c>
      <c r="B15" s="12" t="s">
        <v>19</v>
      </c>
      <c r="C15" s="14" t="s">
        <v>20</v>
      </c>
      <c r="D15" s="15" t="s">
        <v>16</v>
      </c>
      <c r="E15" s="13">
        <v>3</v>
      </c>
      <c r="F15" s="38"/>
      <c r="G15" s="39"/>
      <c r="H15" s="2"/>
      <c r="I15" s="2"/>
      <c r="J15" s="2"/>
      <c r="K15" s="2"/>
      <c r="L15" s="2"/>
      <c r="M15" s="2"/>
      <c r="N15" s="2"/>
      <c r="O15" s="2"/>
      <c r="P15" s="2"/>
      <c r="Q15" s="2"/>
      <c r="R15" s="2"/>
      <c r="S15" s="2"/>
      <c r="T15" s="2"/>
      <c r="U15" s="2"/>
      <c r="V15" s="2"/>
      <c r="W15" s="2"/>
      <c r="X15" s="2"/>
      <c r="Y15" s="2"/>
    </row>
    <row r="16" spans="1:25" ht="15">
      <c r="A16" s="12">
        <f>A15+1</f>
        <v>3</v>
      </c>
      <c r="B16" s="12" t="s">
        <v>22</v>
      </c>
      <c r="C16" s="14" t="s">
        <v>23</v>
      </c>
      <c r="D16" s="15" t="s">
        <v>16</v>
      </c>
      <c r="E16" s="13">
        <v>3</v>
      </c>
      <c r="F16" s="38"/>
      <c r="G16" s="39"/>
      <c r="H16" s="2"/>
      <c r="I16" s="16"/>
      <c r="J16" s="2"/>
      <c r="K16" s="2"/>
      <c r="L16" s="2"/>
      <c r="M16" s="2"/>
      <c r="N16" s="2"/>
      <c r="O16" s="2"/>
      <c r="P16" s="2"/>
      <c r="Q16" s="2"/>
      <c r="R16" s="2"/>
      <c r="S16" s="2"/>
      <c r="T16" s="2"/>
      <c r="U16" s="2"/>
      <c r="V16" s="2"/>
      <c r="W16" s="2"/>
      <c r="X16" s="2"/>
      <c r="Y16" s="2"/>
    </row>
    <row r="17" spans="1:25" ht="12.75" customHeight="1">
      <c r="A17" s="2"/>
      <c r="B17" s="2"/>
      <c r="C17" s="2"/>
      <c r="D17" s="2"/>
      <c r="E17" s="2"/>
      <c r="F17" s="2"/>
      <c r="G17" s="2"/>
      <c r="H17" s="2"/>
      <c r="I17" s="2"/>
      <c r="J17" s="2"/>
      <c r="K17" s="2"/>
      <c r="L17" s="2"/>
      <c r="M17" s="2"/>
      <c r="N17" s="2"/>
      <c r="O17" s="2"/>
      <c r="P17" s="2"/>
      <c r="Q17" s="2"/>
      <c r="R17" s="2"/>
      <c r="S17" s="2"/>
      <c r="T17" s="2"/>
      <c r="U17" s="2"/>
      <c r="V17" s="2"/>
      <c r="W17" s="2"/>
      <c r="X17" s="2"/>
      <c r="Y17" s="2"/>
    </row>
    <row r="18" spans="1:25" ht="12.75" customHeight="1">
      <c r="A18" s="40" t="s">
        <v>87</v>
      </c>
      <c r="B18" s="40"/>
      <c r="C18" s="40"/>
      <c r="D18" s="40"/>
      <c r="E18" s="40"/>
      <c r="F18" s="40"/>
      <c r="G18" s="41"/>
      <c r="H18" s="2"/>
      <c r="I18" s="2"/>
      <c r="J18" s="2"/>
      <c r="K18" s="2"/>
      <c r="L18" s="2"/>
      <c r="M18" s="2"/>
      <c r="N18" s="2"/>
      <c r="O18" s="2"/>
      <c r="P18" s="2"/>
      <c r="Q18" s="2"/>
      <c r="R18" s="2"/>
      <c r="S18" s="2"/>
      <c r="T18" s="2"/>
      <c r="U18" s="2"/>
      <c r="V18" s="2"/>
      <c r="W18" s="2"/>
      <c r="X18" s="2"/>
      <c r="Y18" s="2"/>
    </row>
    <row r="19" spans="1:25" ht="12.7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5" ht="12.75" customHeight="1">
      <c r="A20" s="2"/>
      <c r="B20" s="2"/>
      <c r="C20" s="2"/>
      <c r="D20" s="2"/>
      <c r="E20" s="2"/>
      <c r="F20" s="2"/>
      <c r="G20" s="2"/>
      <c r="H20" s="2"/>
      <c r="I20" s="2"/>
      <c r="J20" s="2"/>
      <c r="K20" s="2"/>
      <c r="L20" s="2"/>
      <c r="M20" s="2"/>
      <c r="N20" s="2"/>
      <c r="O20" s="2"/>
      <c r="P20" s="2"/>
      <c r="Q20" s="2"/>
      <c r="R20" s="2"/>
      <c r="S20" s="2"/>
      <c r="T20" s="2"/>
      <c r="U20" s="2"/>
      <c r="V20" s="2"/>
      <c r="W20" s="2"/>
      <c r="X20" s="2"/>
      <c r="Y20" s="2"/>
    </row>
    <row r="21" spans="1:25" ht="12.75" customHeight="1">
      <c r="A21" s="2"/>
      <c r="B21" s="2"/>
      <c r="C21" s="2"/>
      <c r="D21" s="2"/>
      <c r="E21" s="2"/>
      <c r="F21" s="20" t="s">
        <v>88</v>
      </c>
      <c r="G21" s="20"/>
      <c r="H21" s="2"/>
      <c r="I21" s="2"/>
      <c r="J21" s="2"/>
      <c r="K21" s="2"/>
      <c r="L21" s="2"/>
      <c r="M21" s="2"/>
      <c r="N21" s="2"/>
      <c r="O21" s="2"/>
      <c r="P21" s="2"/>
      <c r="Q21" s="2"/>
      <c r="R21" s="2"/>
      <c r="S21" s="2"/>
      <c r="T21" s="2"/>
      <c r="U21" s="2"/>
      <c r="V21" s="2"/>
      <c r="W21" s="2"/>
      <c r="X21" s="2"/>
      <c r="Y21" s="2"/>
    </row>
    <row r="22" spans="1:25" ht="12.75" customHeight="1">
      <c r="A22" s="2"/>
      <c r="B22" s="2"/>
      <c r="C22" s="2"/>
      <c r="D22" s="2"/>
      <c r="E22" s="2"/>
      <c r="F22" s="2"/>
      <c r="G22" s="2"/>
      <c r="H22" s="2"/>
      <c r="I22" s="2"/>
      <c r="J22" s="2"/>
      <c r="K22" s="2"/>
      <c r="L22" s="2"/>
      <c r="M22" s="2"/>
      <c r="N22" s="2"/>
      <c r="O22" s="2"/>
      <c r="P22" s="2"/>
      <c r="Q22" s="2"/>
      <c r="R22" s="2"/>
      <c r="S22" s="2"/>
      <c r="T22" s="2"/>
      <c r="U22" s="2"/>
      <c r="V22" s="2"/>
      <c r="W22" s="2"/>
      <c r="X22" s="2"/>
      <c r="Y22" s="2"/>
    </row>
    <row r="23" spans="1:25" ht="12.75" customHeight="1">
      <c r="A23" s="2"/>
      <c r="B23" s="2"/>
      <c r="D23" s="2"/>
      <c r="E23" s="2"/>
      <c r="F23" s="20" t="s">
        <v>89</v>
      </c>
      <c r="G23" s="20"/>
      <c r="H23" s="2"/>
      <c r="I23" s="2"/>
      <c r="J23" s="2"/>
      <c r="K23" s="2"/>
      <c r="L23" s="2"/>
      <c r="M23" s="2"/>
      <c r="N23" s="2"/>
      <c r="O23" s="2"/>
      <c r="P23" s="2"/>
      <c r="Q23" s="2"/>
      <c r="R23" s="2"/>
      <c r="S23" s="2"/>
      <c r="T23" s="2"/>
      <c r="U23" s="2"/>
      <c r="V23" s="2"/>
      <c r="W23" s="2"/>
      <c r="X23" s="2"/>
      <c r="Y23" s="2"/>
    </row>
    <row r="24" spans="1:25" ht="12.7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2.7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2.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2.7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2.7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2.75" customHeight="1">
      <c r="A29" s="2"/>
      <c r="B29" s="2"/>
      <c r="C29" s="21" t="s">
        <v>90</v>
      </c>
      <c r="D29" s="2"/>
      <c r="E29" s="2"/>
      <c r="F29" s="2"/>
      <c r="G29" s="2"/>
      <c r="H29" s="2"/>
      <c r="I29" s="2"/>
      <c r="J29" s="2"/>
      <c r="K29" s="2"/>
      <c r="L29" s="2"/>
      <c r="M29" s="2"/>
      <c r="N29" s="2"/>
      <c r="O29" s="2"/>
      <c r="P29" s="2"/>
      <c r="Q29" s="2"/>
      <c r="R29" s="2"/>
      <c r="S29" s="2"/>
      <c r="T29" s="2"/>
      <c r="U29" s="2"/>
      <c r="V29" s="2"/>
      <c r="W29" s="2"/>
      <c r="X29" s="2"/>
      <c r="Y29" s="2"/>
    </row>
    <row r="30" spans="1:25" ht="12.75" customHeight="1">
      <c r="A30" s="2"/>
      <c r="B30" s="2"/>
      <c r="C30" s="21" t="s">
        <v>91</v>
      </c>
      <c r="D30" s="2"/>
      <c r="E30" s="2"/>
      <c r="F30" s="2"/>
      <c r="G30" s="2"/>
      <c r="H30" s="2"/>
      <c r="I30" s="2"/>
      <c r="J30" s="2"/>
      <c r="K30" s="2"/>
      <c r="L30" s="2"/>
      <c r="M30" s="2"/>
      <c r="N30" s="2"/>
      <c r="O30" s="2"/>
      <c r="P30" s="2"/>
      <c r="Q30" s="2"/>
      <c r="R30" s="2"/>
      <c r="S30" s="2"/>
      <c r="T30" s="2"/>
      <c r="U30" s="2"/>
      <c r="V30" s="2"/>
      <c r="W30" s="2"/>
      <c r="X30" s="2"/>
      <c r="Y30" s="2"/>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sheetData>
  <mergeCells count="18">
    <mergeCell ref="A1:G1"/>
    <mergeCell ref="A2:G2"/>
    <mergeCell ref="A3:G3"/>
    <mergeCell ref="A4:G4"/>
    <mergeCell ref="A5:G5"/>
    <mergeCell ref="A6:G6"/>
    <mergeCell ref="A8:C8"/>
    <mergeCell ref="D8:G8"/>
    <mergeCell ref="A9:C9"/>
    <mergeCell ref="D9:G9"/>
    <mergeCell ref="A10:C10"/>
    <mergeCell ref="D10:E10"/>
    <mergeCell ref="F10:G10"/>
    <mergeCell ref="A11:C11"/>
    <mergeCell ref="D11:G11"/>
    <mergeCell ref="A18:F18"/>
    <mergeCell ref="F21:G21"/>
    <mergeCell ref="F23:G23"/>
  </mergeCells>
  <printOptions horizontalCentered="1"/>
  <pageMargins left="0.511805555555555" right="0.511805555555555" top="0.7875" bottom="0.7875" header="0.511805555555555" footer="0.511805555555555"/>
  <pageSetup horizontalDpi="300" verticalDpi="300" orientation="landscape" paperSize="9" copies="1"/>
  <colBreaks count="1" manualBreakCount="1">
    <brk id="7"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Z18"/>
  <sheetViews>
    <sheetView workbookViewId="0" topLeftCell="A1">
      <selection activeCell="A1" sqref="A1"/>
    </sheetView>
  </sheetViews>
  <sheetFormatPr defaultColWidth="9.140625" defaultRowHeight="12.75"/>
  <cols>
    <col min="1" max="1" width="12.421875" style="0" customWidth="1"/>
    <col min="2" max="2" width="11.28125" style="0" customWidth="1"/>
    <col min="3" max="3" width="66.00390625" style="0" customWidth="1"/>
    <col min="4" max="4" width="7.8515625" style="0" customWidth="1"/>
    <col min="5" max="5" width="12.57421875" style="0" customWidth="1"/>
    <col min="6" max="8" width="11.8515625" style="0" customWidth="1"/>
    <col min="9" max="10" width="9.140625" style="0" customWidth="1"/>
    <col min="11" max="26" width="8.7109375" style="0" customWidth="1"/>
    <col min="27" max="1025" width="14.421875" style="0" customWidth="1"/>
  </cols>
  <sheetData>
    <row r="1" spans="1:26" ht="69" customHeight="1">
      <c r="A1" s="1"/>
      <c r="B1" s="1"/>
      <c r="C1" s="1"/>
      <c r="D1" s="1"/>
      <c r="E1" s="1"/>
      <c r="F1" s="1"/>
      <c r="G1" s="1"/>
      <c r="H1" s="1"/>
      <c r="I1" s="1"/>
      <c r="J1" s="1"/>
      <c r="K1" s="2"/>
      <c r="L1" s="2"/>
      <c r="M1" s="2"/>
      <c r="N1" s="2"/>
      <c r="O1" s="2"/>
      <c r="P1" s="2"/>
      <c r="Q1" s="2"/>
      <c r="R1" s="2"/>
      <c r="S1" s="2"/>
      <c r="T1" s="2"/>
      <c r="U1" s="2"/>
      <c r="V1" s="2"/>
      <c r="W1" s="2"/>
      <c r="X1" s="2"/>
      <c r="Y1" s="2"/>
      <c r="Z1" s="2"/>
    </row>
    <row r="2" spans="1:26" ht="12.75" customHeight="1">
      <c r="A2" s="3" t="s">
        <v>0</v>
      </c>
      <c r="B2" s="3"/>
      <c r="C2" s="3"/>
      <c r="D2" s="3"/>
      <c r="E2" s="3"/>
      <c r="F2" s="3"/>
      <c r="G2" s="3"/>
      <c r="H2" s="3"/>
      <c r="I2" s="3"/>
      <c r="J2" s="3"/>
      <c r="K2" s="2"/>
      <c r="L2" s="2"/>
      <c r="M2" s="2"/>
      <c r="N2" s="2"/>
      <c r="O2" s="2"/>
      <c r="P2" s="2"/>
      <c r="Q2" s="2"/>
      <c r="R2" s="2"/>
      <c r="S2" s="2"/>
      <c r="T2" s="2"/>
      <c r="U2" s="2"/>
      <c r="V2" s="2"/>
      <c r="W2" s="2"/>
      <c r="X2" s="2"/>
      <c r="Y2" s="2"/>
      <c r="Z2" s="2"/>
    </row>
    <row r="3" spans="1:26" ht="12.75" customHeight="1">
      <c r="A3" s="4" t="s">
        <v>1</v>
      </c>
      <c r="B3" s="4"/>
      <c r="C3" s="4"/>
      <c r="D3" s="4"/>
      <c r="E3" s="4"/>
      <c r="F3" s="4"/>
      <c r="G3" s="4"/>
      <c r="H3" s="4"/>
      <c r="I3" s="4"/>
      <c r="J3" s="4"/>
      <c r="K3" s="2"/>
      <c r="L3" s="2"/>
      <c r="M3" s="2"/>
      <c r="N3" s="2"/>
      <c r="O3" s="2"/>
      <c r="P3" s="2"/>
      <c r="Q3" s="2"/>
      <c r="R3" s="2"/>
      <c r="S3" s="2"/>
      <c r="T3" s="2"/>
      <c r="U3" s="2"/>
      <c r="V3" s="2"/>
      <c r="W3" s="2"/>
      <c r="X3" s="2"/>
      <c r="Y3" s="2"/>
      <c r="Z3" s="2"/>
    </row>
    <row r="4" spans="1:26" ht="12.75" customHeight="1">
      <c r="A4" s="5" t="s">
        <v>2</v>
      </c>
      <c r="B4" s="5"/>
      <c r="C4" s="5"/>
      <c r="D4" s="5"/>
      <c r="E4" s="5"/>
      <c r="F4" s="5"/>
      <c r="G4" s="5"/>
      <c r="H4" s="5"/>
      <c r="I4" s="5"/>
      <c r="J4" s="5"/>
      <c r="K4" s="2"/>
      <c r="L4" s="2"/>
      <c r="M4" s="2"/>
      <c r="N4" s="2"/>
      <c r="O4" s="2"/>
      <c r="P4" s="2"/>
      <c r="Q4" s="2"/>
      <c r="R4" s="2"/>
      <c r="S4" s="2"/>
      <c r="T4" s="2"/>
      <c r="U4" s="2"/>
      <c r="V4" s="2"/>
      <c r="W4" s="2"/>
      <c r="X4" s="2"/>
      <c r="Y4" s="2"/>
      <c r="Z4" s="2"/>
    </row>
    <row r="5" spans="1:26" ht="13.5" customHeight="1">
      <c r="A5" s="6" t="s">
        <v>3</v>
      </c>
      <c r="B5" s="6"/>
      <c r="C5" s="6"/>
      <c r="D5" s="6"/>
      <c r="E5" s="6"/>
      <c r="F5" s="6"/>
      <c r="G5" s="6"/>
      <c r="H5" s="6"/>
      <c r="I5" s="6"/>
      <c r="J5" s="6"/>
      <c r="K5" s="2"/>
      <c r="L5" s="2"/>
      <c r="M5" s="2"/>
      <c r="N5" s="2"/>
      <c r="O5" s="2"/>
      <c r="P5" s="2"/>
      <c r="Q5" s="2"/>
      <c r="R5" s="2"/>
      <c r="S5" s="2"/>
      <c r="T5" s="2"/>
      <c r="U5" s="2"/>
      <c r="V5" s="2"/>
      <c r="W5" s="2"/>
      <c r="X5" s="2"/>
      <c r="Y5" s="2"/>
      <c r="Z5" s="2"/>
    </row>
    <row r="6" spans="1:26" ht="12.75" customHeight="1">
      <c r="A6" s="7" t="s">
        <v>92</v>
      </c>
      <c r="B6" s="7"/>
      <c r="C6" s="7"/>
      <c r="D6" s="7"/>
      <c r="E6" s="7"/>
      <c r="F6" s="7"/>
      <c r="G6" s="7"/>
      <c r="H6" s="7"/>
      <c r="I6" s="7"/>
      <c r="J6" s="7"/>
      <c r="K6" s="2"/>
      <c r="L6" s="2"/>
      <c r="M6" s="2"/>
      <c r="N6" s="2"/>
      <c r="O6" s="2"/>
      <c r="P6" s="2"/>
      <c r="Q6" s="2"/>
      <c r="R6" s="2"/>
      <c r="S6" s="2"/>
      <c r="T6" s="2"/>
      <c r="U6" s="2"/>
      <c r="V6" s="2"/>
      <c r="W6" s="2"/>
      <c r="X6" s="2"/>
      <c r="Y6" s="2"/>
      <c r="Z6" s="2"/>
    </row>
    <row r="7" spans="1:26" ht="12.75" customHeight="1">
      <c r="A7" s="33" t="s">
        <v>93</v>
      </c>
      <c r="B7" s="33"/>
      <c r="C7" s="33"/>
      <c r="D7" s="33"/>
      <c r="E7" s="33"/>
      <c r="F7" s="33"/>
      <c r="G7" s="33"/>
      <c r="H7" s="33"/>
      <c r="I7" s="33"/>
      <c r="J7" s="33"/>
      <c r="K7" s="2"/>
      <c r="L7" s="2"/>
      <c r="M7" s="2"/>
      <c r="N7" s="2"/>
      <c r="O7" s="2"/>
      <c r="P7" s="2"/>
      <c r="Q7" s="2"/>
      <c r="R7" s="2"/>
      <c r="S7" s="2"/>
      <c r="T7" s="2"/>
      <c r="U7" s="2"/>
      <c r="V7" s="2"/>
      <c r="W7" s="2"/>
      <c r="X7" s="2"/>
      <c r="Y7" s="2"/>
      <c r="Z7" s="2"/>
    </row>
    <row r="8" spans="1:26" ht="12.75" customHeight="1">
      <c r="A8" s="42" t="s">
        <v>94</v>
      </c>
      <c r="B8" s="42"/>
      <c r="C8" s="42"/>
      <c r="D8" s="42"/>
      <c r="E8" s="43" t="s">
        <v>95</v>
      </c>
      <c r="F8" s="43"/>
      <c r="G8" s="43"/>
      <c r="H8" s="44"/>
      <c r="I8" s="45" t="s">
        <v>96</v>
      </c>
      <c r="J8" s="46" t="s">
        <v>97</v>
      </c>
      <c r="K8" s="2"/>
      <c r="L8" s="2"/>
      <c r="M8" s="2"/>
      <c r="N8" s="2"/>
      <c r="O8" s="2"/>
      <c r="P8" s="2"/>
      <c r="Q8" s="2"/>
      <c r="R8" s="2"/>
      <c r="S8" s="2"/>
      <c r="T8" s="2"/>
      <c r="U8" s="2"/>
      <c r="V8" s="2"/>
      <c r="W8" s="2"/>
      <c r="X8" s="2"/>
      <c r="Y8" s="2"/>
      <c r="Z8" s="2"/>
    </row>
    <row r="9" spans="1:26" ht="12.75" customHeight="1">
      <c r="A9" s="47" t="s">
        <v>98</v>
      </c>
      <c r="B9" s="48" t="s">
        <v>99</v>
      </c>
      <c r="C9" s="48"/>
      <c r="D9" s="48"/>
      <c r="E9" s="49">
        <v>0.0266</v>
      </c>
      <c r="F9" s="49"/>
      <c r="G9" s="49"/>
      <c r="H9" s="44"/>
      <c r="I9" s="50" t="s">
        <v>100</v>
      </c>
      <c r="J9" s="51">
        <v>0.65</v>
      </c>
      <c r="K9" s="2"/>
      <c r="L9" s="2"/>
      <c r="M9" s="2"/>
      <c r="N9" s="2"/>
      <c r="O9" s="2"/>
      <c r="P9" s="2"/>
      <c r="Q9" s="2"/>
      <c r="R9" s="2"/>
      <c r="S9" s="2"/>
      <c r="T9" s="2"/>
      <c r="U9" s="2"/>
      <c r="V9" s="2"/>
      <c r="W9" s="2"/>
      <c r="X9" s="2"/>
      <c r="Y9" s="2"/>
      <c r="Z9" s="2"/>
    </row>
    <row r="10" spans="1:26" ht="12.75" customHeight="1">
      <c r="A10" s="52" t="s">
        <v>101</v>
      </c>
      <c r="B10" s="53" t="s">
        <v>102</v>
      </c>
      <c r="C10" s="53"/>
      <c r="D10" s="53"/>
      <c r="E10" s="54">
        <v>0</v>
      </c>
      <c r="F10" s="54"/>
      <c r="G10" s="54"/>
      <c r="H10" s="44"/>
      <c r="I10" s="55" t="s">
        <v>103</v>
      </c>
      <c r="J10" s="56">
        <v>3</v>
      </c>
      <c r="K10" s="2"/>
      <c r="L10" s="2"/>
      <c r="M10" s="2"/>
      <c r="N10" s="2"/>
      <c r="O10" s="2"/>
      <c r="P10" s="2"/>
      <c r="Q10" s="2"/>
      <c r="R10" s="2"/>
      <c r="S10" s="2"/>
      <c r="T10" s="2"/>
      <c r="U10" s="2"/>
      <c r="V10" s="2"/>
      <c r="W10" s="2"/>
      <c r="X10" s="2"/>
      <c r="Y10" s="2"/>
      <c r="Z10" s="2"/>
    </row>
    <row r="11" spans="1:26" ht="12.75" customHeight="1">
      <c r="A11" s="52" t="s">
        <v>104</v>
      </c>
      <c r="B11" s="53" t="s">
        <v>105</v>
      </c>
      <c r="C11" s="53"/>
      <c r="D11" s="53"/>
      <c r="E11" s="54">
        <v>0</v>
      </c>
      <c r="F11" s="54"/>
      <c r="G11" s="54"/>
      <c r="H11" s="44"/>
      <c r="I11" s="50" t="s">
        <v>106</v>
      </c>
      <c r="J11" s="51">
        <v>5</v>
      </c>
      <c r="K11" s="2"/>
      <c r="L11" s="2"/>
      <c r="M11" s="2"/>
      <c r="N11" s="2"/>
      <c r="O11" s="2"/>
      <c r="P11" s="2"/>
      <c r="Q11" s="2"/>
      <c r="R11" s="2"/>
      <c r="S11" s="2"/>
      <c r="T11" s="2"/>
      <c r="U11" s="2"/>
      <c r="V11" s="2"/>
      <c r="W11" s="2"/>
      <c r="X11" s="2"/>
      <c r="Y11" s="2"/>
      <c r="Z11" s="2"/>
    </row>
    <row r="12" spans="1:26" ht="12.75" customHeight="1">
      <c r="A12" s="52" t="s">
        <v>107</v>
      </c>
      <c r="B12" s="53" t="s">
        <v>108</v>
      </c>
      <c r="C12" s="53"/>
      <c r="D12" s="53"/>
      <c r="E12" s="54">
        <v>0</v>
      </c>
      <c r="F12" s="54"/>
      <c r="G12" s="54"/>
      <c r="H12" s="44"/>
      <c r="I12" s="57" t="s">
        <v>109</v>
      </c>
      <c r="J12" s="58">
        <f>SUM(J9:J11)</f>
        <v>8.65</v>
      </c>
      <c r="K12" s="2"/>
      <c r="L12" s="2"/>
      <c r="M12" s="2"/>
      <c r="N12" s="2"/>
      <c r="O12" s="2"/>
      <c r="P12" s="2"/>
      <c r="Q12" s="2"/>
      <c r="R12" s="2"/>
      <c r="S12" s="2"/>
      <c r="T12" s="2"/>
      <c r="U12" s="2"/>
      <c r="V12" s="2"/>
      <c r="W12" s="2"/>
      <c r="X12" s="2"/>
      <c r="Y12" s="2"/>
      <c r="Z12" s="2"/>
    </row>
    <row r="13" spans="1:26" ht="12.75" customHeight="1">
      <c r="A13" s="52" t="s">
        <v>110</v>
      </c>
      <c r="B13" s="53" t="s">
        <v>111</v>
      </c>
      <c r="C13" s="53"/>
      <c r="D13" s="53"/>
      <c r="E13" s="54">
        <v>0.05</v>
      </c>
      <c r="F13" s="54"/>
      <c r="G13" s="54"/>
      <c r="H13" s="44"/>
      <c r="I13" s="59"/>
      <c r="J13" s="44"/>
      <c r="K13" s="2"/>
      <c r="L13" s="2"/>
      <c r="M13" s="2"/>
      <c r="N13" s="2"/>
      <c r="O13" s="2"/>
      <c r="P13" s="2"/>
      <c r="Q13" s="2"/>
      <c r="R13" s="2"/>
      <c r="S13" s="2"/>
      <c r="T13" s="2"/>
      <c r="U13" s="2"/>
      <c r="V13" s="2"/>
      <c r="W13" s="2"/>
      <c r="X13" s="2"/>
      <c r="Y13" s="2"/>
      <c r="Z13" s="2"/>
    </row>
    <row r="14" spans="1:26" ht="12.75" customHeight="1">
      <c r="A14" s="60" t="s">
        <v>112</v>
      </c>
      <c r="B14" s="61" t="s">
        <v>113</v>
      </c>
      <c r="C14" s="61"/>
      <c r="D14" s="61"/>
      <c r="E14" s="62">
        <v>0.0865</v>
      </c>
      <c r="F14" s="62"/>
      <c r="G14" s="62"/>
      <c r="H14" s="44"/>
      <c r="I14" s="59"/>
      <c r="J14" s="44"/>
      <c r="K14" s="2"/>
      <c r="L14" s="2"/>
      <c r="M14" s="2"/>
      <c r="N14" s="2"/>
      <c r="O14" s="2"/>
      <c r="P14" s="2"/>
      <c r="Q14" s="2"/>
      <c r="R14" s="2"/>
      <c r="S14" s="2"/>
      <c r="T14" s="2"/>
      <c r="U14" s="2"/>
      <c r="V14" s="2"/>
      <c r="W14" s="2"/>
      <c r="X14" s="2"/>
      <c r="Y14" s="2"/>
      <c r="Z14" s="2"/>
    </row>
    <row r="15" spans="1:26" ht="12.75" customHeight="1">
      <c r="A15" s="44"/>
      <c r="B15" s="63"/>
      <c r="C15" s="63"/>
      <c r="D15" s="63"/>
      <c r="E15" s="63"/>
      <c r="F15" s="63"/>
      <c r="G15" s="63"/>
      <c r="H15" s="44"/>
      <c r="I15" s="59"/>
      <c r="J15" s="44"/>
      <c r="K15" s="2"/>
      <c r="L15" s="2"/>
      <c r="M15" s="2"/>
      <c r="N15" s="2"/>
      <c r="O15" s="2"/>
      <c r="P15" s="2"/>
      <c r="Q15" s="2"/>
      <c r="R15" s="2"/>
      <c r="S15" s="2"/>
      <c r="T15" s="2"/>
      <c r="U15" s="2"/>
      <c r="V15" s="2"/>
      <c r="W15" s="2"/>
      <c r="X15" s="2"/>
      <c r="Y15" s="2"/>
      <c r="Z15" s="2"/>
    </row>
    <row r="16" spans="1:26" ht="12.75" customHeight="1">
      <c r="A16" s="64" t="s">
        <v>114</v>
      </c>
      <c r="B16" s="65">
        <f>((((1+SUM(E9:G11))*(1+E12)*(1+E13))/(1-E14))-1)*100</f>
        <v>18</v>
      </c>
      <c r="C16" s="65"/>
      <c r="D16" s="65"/>
      <c r="E16" s="63"/>
      <c r="F16" s="63"/>
      <c r="G16" s="63"/>
      <c r="H16" s="44"/>
      <c r="I16" s="59"/>
      <c r="J16" s="44"/>
      <c r="K16" s="2"/>
      <c r="L16" s="2"/>
      <c r="M16" s="2"/>
      <c r="N16" s="2"/>
      <c r="O16" s="2"/>
      <c r="P16" s="2"/>
      <c r="Q16" s="2"/>
      <c r="R16" s="2"/>
      <c r="S16" s="2"/>
      <c r="T16" s="2"/>
      <c r="U16" s="2"/>
      <c r="V16" s="2"/>
      <c r="W16" s="2"/>
      <c r="X16" s="2"/>
      <c r="Y16" s="2"/>
      <c r="Z16" s="2"/>
    </row>
    <row r="17" spans="1:26" ht="12.75" customHeight="1">
      <c r="A17" s="44"/>
      <c r="B17" s="63"/>
      <c r="C17" s="63"/>
      <c r="D17" s="63"/>
      <c r="E17" s="63"/>
      <c r="F17" s="63"/>
      <c r="G17" s="63"/>
      <c r="H17" s="44"/>
      <c r="I17" s="59"/>
      <c r="J17" s="44"/>
      <c r="K17" s="2"/>
      <c r="L17" s="2"/>
      <c r="M17" s="2"/>
      <c r="N17" s="2"/>
      <c r="O17" s="2"/>
      <c r="P17" s="2"/>
      <c r="Q17" s="2"/>
      <c r="R17" s="2"/>
      <c r="S17" s="2"/>
      <c r="T17" s="2"/>
      <c r="U17" s="2"/>
      <c r="V17" s="2"/>
      <c r="W17" s="2"/>
      <c r="X17" s="2"/>
      <c r="Y17" s="2"/>
      <c r="Z17" s="2"/>
    </row>
    <row r="18" spans="1:26" ht="12.75" customHeight="1">
      <c r="A18" s="66" t="s">
        <v>115</v>
      </c>
      <c r="B18" s="66"/>
      <c r="C18" s="66"/>
      <c r="D18" s="66"/>
      <c r="E18" s="66"/>
      <c r="F18" s="66"/>
      <c r="G18" s="66"/>
      <c r="H18" s="66"/>
      <c r="I18" s="66"/>
      <c r="J18" s="66"/>
      <c r="K18" s="2"/>
      <c r="L18" s="2"/>
      <c r="M18" s="2"/>
      <c r="N18" s="2"/>
      <c r="O18" s="2"/>
      <c r="P18" s="2"/>
      <c r="Q18" s="2"/>
      <c r="R18" s="2"/>
      <c r="S18" s="2"/>
      <c r="T18" s="2"/>
      <c r="U18" s="2"/>
      <c r="V18" s="2"/>
      <c r="W18" s="2"/>
      <c r="X18" s="2"/>
      <c r="Y18" s="2"/>
      <c r="Z18" s="2"/>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8">
    <mergeCell ref="A1:J1"/>
    <mergeCell ref="A2:J2"/>
    <mergeCell ref="A3:J3"/>
    <mergeCell ref="A4:J4"/>
    <mergeCell ref="A5:J5"/>
    <mergeCell ref="A6:J6"/>
    <mergeCell ref="A7:J7"/>
    <mergeCell ref="A8:D8"/>
    <mergeCell ref="E8:G8"/>
    <mergeCell ref="B9:D9"/>
    <mergeCell ref="E9:G9"/>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A18:J19"/>
  </mergeCells>
  <printOptions/>
  <pageMargins left="0.511805555555555" right="0.511805555555555" top="0.7875" bottom="0.7875" header="0.511805555555555" footer="0.511805555555555"/>
  <pageSetup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sheetPr>
    <pageSetUpPr fitToPage="1"/>
  </sheetPr>
  <dimension ref="A1:Z35"/>
  <sheetViews>
    <sheetView workbookViewId="0" topLeftCell="A1">
      <selection activeCell="A1" sqref="A1"/>
    </sheetView>
  </sheetViews>
  <sheetFormatPr defaultColWidth="9.140625" defaultRowHeight="12.75"/>
  <cols>
    <col min="1" max="1" width="9.57421875" style="0" customWidth="1"/>
    <col min="2" max="2" width="18.421875" style="0" customWidth="1"/>
    <col min="3" max="3" width="12.140625" style="0" customWidth="1"/>
    <col min="4" max="4" width="81.28125" style="0" customWidth="1"/>
    <col min="5" max="5" width="13.140625" style="0" customWidth="1"/>
    <col min="6" max="6" width="9.57421875" style="0" customWidth="1"/>
    <col min="7" max="7" width="10.28125" style="0" customWidth="1"/>
    <col min="8" max="8" width="13.140625" style="0" customWidth="1"/>
    <col min="9" max="9" width="9.140625" style="0" customWidth="1"/>
    <col min="10" max="10" width="14.28125" style="0" customWidth="1"/>
    <col min="11" max="26" width="8.7109375" style="0" customWidth="1"/>
    <col min="27" max="1025" width="14.421875" style="0" customWidth="1"/>
  </cols>
  <sheetData>
    <row r="1" spans="1:26" ht="69" customHeight="1">
      <c r="A1" s="1"/>
      <c r="B1" s="1"/>
      <c r="C1" s="1"/>
      <c r="D1" s="1"/>
      <c r="E1" s="1"/>
      <c r="F1" s="1"/>
      <c r="G1" s="1"/>
      <c r="H1" s="1"/>
      <c r="I1" s="2"/>
      <c r="J1" s="2"/>
      <c r="K1" s="2"/>
      <c r="L1" s="2"/>
      <c r="M1" s="2"/>
      <c r="N1" s="2"/>
      <c r="O1" s="2"/>
      <c r="P1" s="2"/>
      <c r="Q1" s="2"/>
      <c r="R1" s="2"/>
      <c r="S1" s="2"/>
      <c r="T1" s="2"/>
      <c r="U1" s="2"/>
      <c r="V1" s="2"/>
      <c r="W1" s="2"/>
      <c r="X1" s="2"/>
      <c r="Y1" s="2"/>
      <c r="Z1" s="2"/>
    </row>
    <row r="2" spans="1:26" ht="12.75" customHeight="1">
      <c r="A2" s="3" t="s">
        <v>0</v>
      </c>
      <c r="B2" s="3"/>
      <c r="C2" s="3"/>
      <c r="D2" s="3"/>
      <c r="E2" s="3"/>
      <c r="F2" s="3"/>
      <c r="G2" s="3"/>
      <c r="H2" s="3"/>
      <c r="I2" s="2"/>
      <c r="J2" s="2"/>
      <c r="K2" s="2"/>
      <c r="L2" s="2"/>
      <c r="M2" s="2"/>
      <c r="N2" s="2"/>
      <c r="O2" s="2"/>
      <c r="P2" s="2"/>
      <c r="Q2" s="2"/>
      <c r="R2" s="2"/>
      <c r="S2" s="2"/>
      <c r="T2" s="2"/>
      <c r="U2" s="2"/>
      <c r="V2" s="2"/>
      <c r="W2" s="2"/>
      <c r="X2" s="2"/>
      <c r="Y2" s="2"/>
      <c r="Z2" s="2"/>
    </row>
    <row r="3" spans="1:26" ht="12.75" customHeight="1">
      <c r="A3" s="4" t="s">
        <v>1</v>
      </c>
      <c r="B3" s="4"/>
      <c r="C3" s="4"/>
      <c r="D3" s="4"/>
      <c r="E3" s="4"/>
      <c r="F3" s="4"/>
      <c r="G3" s="4"/>
      <c r="H3" s="4"/>
      <c r="I3" s="2"/>
      <c r="J3" s="2"/>
      <c r="K3" s="2"/>
      <c r="L3" s="2"/>
      <c r="M3" s="2"/>
      <c r="N3" s="2"/>
      <c r="O3" s="2"/>
      <c r="P3" s="2"/>
      <c r="Q3" s="2"/>
      <c r="R3" s="2"/>
      <c r="S3" s="2"/>
      <c r="T3" s="2"/>
      <c r="U3" s="2"/>
      <c r="V3" s="2"/>
      <c r="W3" s="2"/>
      <c r="X3" s="2"/>
      <c r="Y3" s="2"/>
      <c r="Z3" s="2"/>
    </row>
    <row r="4" spans="1:26" ht="12.75" customHeight="1">
      <c r="A4" s="5" t="s">
        <v>2</v>
      </c>
      <c r="B4" s="5"/>
      <c r="C4" s="5"/>
      <c r="D4" s="5"/>
      <c r="E4" s="5"/>
      <c r="F4" s="5"/>
      <c r="G4" s="5"/>
      <c r="H4" s="5"/>
      <c r="I4" s="2"/>
      <c r="J4" s="2"/>
      <c r="K4" s="2"/>
      <c r="L4" s="2"/>
      <c r="M4" s="2"/>
      <c r="N4" s="2"/>
      <c r="O4" s="2"/>
      <c r="P4" s="2"/>
      <c r="Q4" s="2"/>
      <c r="R4" s="2"/>
      <c r="S4" s="2"/>
      <c r="T4" s="2"/>
      <c r="U4" s="2"/>
      <c r="V4" s="2"/>
      <c r="W4" s="2"/>
      <c r="X4" s="2"/>
      <c r="Y4" s="2"/>
      <c r="Z4" s="2"/>
    </row>
    <row r="5" spans="1:26" ht="13.5" customHeight="1">
      <c r="A5" s="6" t="s">
        <v>3</v>
      </c>
      <c r="B5" s="6"/>
      <c r="C5" s="6"/>
      <c r="D5" s="6"/>
      <c r="E5" s="6"/>
      <c r="F5" s="6"/>
      <c r="G5" s="6"/>
      <c r="H5" s="6"/>
      <c r="I5" s="2"/>
      <c r="J5" s="2"/>
      <c r="K5" s="2"/>
      <c r="L5" s="2"/>
      <c r="M5" s="2"/>
      <c r="N5" s="2"/>
      <c r="O5" s="2"/>
      <c r="P5" s="2"/>
      <c r="Q5" s="2"/>
      <c r="R5" s="2"/>
      <c r="S5" s="2"/>
      <c r="T5" s="2"/>
      <c r="U5" s="2"/>
      <c r="V5" s="2"/>
      <c r="W5" s="2"/>
      <c r="X5" s="2"/>
      <c r="Y5" s="2"/>
      <c r="Z5" s="2"/>
    </row>
    <row r="6" spans="1:26" ht="12.75" customHeight="1">
      <c r="A6" s="7" t="s">
        <v>116</v>
      </c>
      <c r="B6" s="7"/>
      <c r="C6" s="7"/>
      <c r="D6" s="7"/>
      <c r="E6" s="7"/>
      <c r="F6" s="7"/>
      <c r="G6" s="7"/>
      <c r="H6" s="7"/>
      <c r="I6" s="2"/>
      <c r="J6" s="2"/>
      <c r="K6" s="2"/>
      <c r="L6" s="2"/>
      <c r="M6" s="2"/>
      <c r="N6" s="2"/>
      <c r="O6" s="2"/>
      <c r="P6" s="2"/>
      <c r="Q6" s="2"/>
      <c r="R6" s="2"/>
      <c r="S6" s="2"/>
      <c r="T6" s="2"/>
      <c r="U6" s="2"/>
      <c r="V6" s="2"/>
      <c r="W6" s="2"/>
      <c r="X6" s="2"/>
      <c r="Y6" s="2"/>
      <c r="Z6" s="2"/>
    </row>
    <row r="7" spans="1:26" ht="12.75" customHeight="1">
      <c r="A7" s="8" t="s">
        <v>117</v>
      </c>
      <c r="B7" s="8"/>
      <c r="C7" s="8"/>
      <c r="D7" s="8"/>
      <c r="E7" s="8"/>
      <c r="F7" s="8"/>
      <c r="G7" s="8"/>
      <c r="H7" s="8"/>
      <c r="I7" s="2"/>
      <c r="J7" s="2"/>
      <c r="K7" s="2"/>
      <c r="L7" s="2"/>
      <c r="M7" s="2"/>
      <c r="N7" s="2"/>
      <c r="O7" s="2"/>
      <c r="P7" s="2"/>
      <c r="Q7" s="2"/>
      <c r="R7" s="2"/>
      <c r="S7" s="2"/>
      <c r="T7" s="2"/>
      <c r="U7" s="2"/>
      <c r="V7" s="2"/>
      <c r="W7" s="2"/>
      <c r="X7" s="2"/>
      <c r="Y7" s="2"/>
      <c r="Z7" s="2"/>
    </row>
    <row r="8" spans="1:26" ht="12.75" customHeight="1">
      <c r="A8" s="9" t="s">
        <v>5</v>
      </c>
      <c r="B8" s="9"/>
      <c r="C8" s="9"/>
      <c r="D8" s="9"/>
      <c r="E8" s="9"/>
      <c r="F8" s="9"/>
      <c r="G8" s="9"/>
      <c r="H8" s="9"/>
      <c r="I8" s="2"/>
      <c r="J8" s="2"/>
      <c r="K8" s="2"/>
      <c r="L8" s="2"/>
      <c r="M8" s="2"/>
      <c r="N8" s="2"/>
      <c r="O8" s="2"/>
      <c r="P8" s="2"/>
      <c r="Q8" s="2"/>
      <c r="R8" s="2"/>
      <c r="S8" s="2"/>
      <c r="T8" s="2"/>
      <c r="U8" s="2"/>
      <c r="V8" s="2"/>
      <c r="W8" s="2"/>
      <c r="X8" s="2"/>
      <c r="Y8" s="2"/>
      <c r="Z8" s="2"/>
    </row>
    <row r="9" spans="1:26" ht="12.75" customHeight="1">
      <c r="A9" s="10" t="s">
        <v>6</v>
      </c>
      <c r="B9" s="11" t="s">
        <v>7</v>
      </c>
      <c r="C9" s="11" t="s">
        <v>8</v>
      </c>
      <c r="D9" s="10" t="s">
        <v>9</v>
      </c>
      <c r="E9" s="10" t="s">
        <v>10</v>
      </c>
      <c r="F9" s="10" t="s">
        <v>11</v>
      </c>
      <c r="G9" s="11" t="s">
        <v>85</v>
      </c>
      <c r="H9" s="11" t="s">
        <v>86</v>
      </c>
      <c r="I9" s="2"/>
      <c r="J9" s="2"/>
      <c r="K9" s="2"/>
      <c r="L9" s="2"/>
      <c r="M9" s="2"/>
      <c r="N9" s="2"/>
      <c r="O9" s="2"/>
      <c r="P9" s="2"/>
      <c r="Q9" s="2"/>
      <c r="R9" s="2"/>
      <c r="S9" s="2"/>
      <c r="T9" s="2"/>
      <c r="U9" s="2"/>
      <c r="V9" s="2"/>
      <c r="W9" s="2"/>
      <c r="X9" s="2"/>
      <c r="Y9" s="2"/>
      <c r="Z9" s="2"/>
    </row>
    <row r="10" spans="1:26" ht="15">
      <c r="A10" s="12">
        <v>1</v>
      </c>
      <c r="B10" s="13" t="s">
        <v>12</v>
      </c>
      <c r="C10" s="12" t="s">
        <v>13</v>
      </c>
      <c r="D10" s="14" t="s">
        <v>14</v>
      </c>
      <c r="E10" s="15" t="s">
        <v>16</v>
      </c>
      <c r="F10" s="13">
        <f>Memorial_Calculo_5Dias!G10</f>
        <v>3</v>
      </c>
      <c r="G10" s="67">
        <f>Pesquisas_Preço!G9</f>
        <v>3522.46</v>
      </c>
      <c r="H10" s="68">
        <f>G10*F10</f>
        <v>10567.38</v>
      </c>
      <c r="I10" s="2"/>
      <c r="J10" s="16"/>
      <c r="K10" s="2"/>
      <c r="L10" s="2"/>
      <c r="M10" s="2"/>
      <c r="N10" s="2"/>
      <c r="O10" s="2"/>
      <c r="P10" s="2"/>
      <c r="Q10" s="2"/>
      <c r="R10" s="2"/>
      <c r="S10" s="2"/>
      <c r="T10" s="2"/>
      <c r="U10" s="2"/>
      <c r="V10" s="2"/>
      <c r="W10" s="2"/>
      <c r="X10" s="2"/>
      <c r="Y10" s="2"/>
      <c r="Z10" s="2"/>
    </row>
    <row r="11" spans="1:26" ht="15">
      <c r="A11" s="12">
        <f>A10+1</f>
        <v>2</v>
      </c>
      <c r="B11" s="13" t="s">
        <v>12</v>
      </c>
      <c r="C11" s="12" t="s">
        <v>19</v>
      </c>
      <c r="D11" s="14" t="s">
        <v>20</v>
      </c>
      <c r="E11" s="15" t="s">
        <v>16</v>
      </c>
      <c r="F11" s="13">
        <f>Memorial_Calculo_5Dias!G13</f>
        <v>3</v>
      </c>
      <c r="G11" s="67">
        <f>Pesquisas_Preço!G13</f>
        <v>3406.75</v>
      </c>
      <c r="H11" s="68">
        <f>G11*F11</f>
        <v>10220.25</v>
      </c>
      <c r="I11" s="2"/>
      <c r="J11" s="2"/>
      <c r="K11" s="2"/>
      <c r="L11" s="2"/>
      <c r="M11" s="2"/>
      <c r="N11" s="2"/>
      <c r="O11" s="2"/>
      <c r="P11" s="2"/>
      <c r="Q11" s="2"/>
      <c r="R11" s="2"/>
      <c r="S11" s="2"/>
      <c r="T11" s="2"/>
      <c r="U11" s="2"/>
      <c r="V11" s="2"/>
      <c r="W11" s="2"/>
      <c r="X11" s="2"/>
      <c r="Y11" s="2"/>
      <c r="Z11" s="2"/>
    </row>
    <row r="12" spans="1:26" ht="15">
      <c r="A12" s="12">
        <f>A11+1</f>
        <v>3</v>
      </c>
      <c r="B12" s="13" t="s">
        <v>12</v>
      </c>
      <c r="C12" s="12" t="s">
        <v>22</v>
      </c>
      <c r="D12" s="14" t="s">
        <v>23</v>
      </c>
      <c r="E12" s="15" t="s">
        <v>16</v>
      </c>
      <c r="F12" s="13">
        <f>Memorial_Calculo_5Dias!G14</f>
        <v>3</v>
      </c>
      <c r="G12" s="67">
        <f>Pesquisas_Preço!G17</f>
        <v>2913.933333</v>
      </c>
      <c r="H12" s="68">
        <f>G12*F12</f>
        <v>8741.799999</v>
      </c>
      <c r="I12" s="2"/>
      <c r="J12" s="16"/>
      <c r="K12" s="2"/>
      <c r="L12" s="2"/>
      <c r="M12" s="2"/>
      <c r="N12" s="2"/>
      <c r="O12" s="2"/>
      <c r="P12" s="2"/>
      <c r="Q12" s="2"/>
      <c r="R12" s="2"/>
      <c r="S12" s="2"/>
      <c r="T12" s="2"/>
      <c r="U12" s="2"/>
      <c r="V12" s="2"/>
      <c r="W12" s="2"/>
      <c r="X12" s="2"/>
      <c r="Y12" s="2"/>
      <c r="Z12" s="2"/>
    </row>
    <row r="13" spans="1:26" ht="12.75" customHeight="1">
      <c r="A13" s="17" t="s">
        <v>25</v>
      </c>
      <c r="B13" s="17"/>
      <c r="C13" s="17"/>
      <c r="D13" s="17"/>
      <c r="E13" s="17"/>
      <c r="F13" s="17"/>
      <c r="G13" s="17"/>
      <c r="H13" s="69">
        <f>SUM(H10:H12)</f>
        <v>29529.43</v>
      </c>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9" t="s">
        <v>26</v>
      </c>
      <c r="B15" s="9"/>
      <c r="C15" s="9"/>
      <c r="D15" s="9"/>
      <c r="E15" s="9"/>
      <c r="F15" s="9"/>
      <c r="G15" s="9"/>
      <c r="H15" s="9"/>
      <c r="I15" s="2"/>
      <c r="J15" s="2"/>
      <c r="K15" s="2"/>
      <c r="L15" s="2"/>
      <c r="M15" s="2"/>
      <c r="N15" s="2"/>
      <c r="O15" s="2"/>
      <c r="P15" s="2"/>
      <c r="Q15" s="2"/>
      <c r="R15" s="2"/>
      <c r="S15" s="2"/>
      <c r="T15" s="2"/>
      <c r="U15" s="2"/>
      <c r="V15" s="2"/>
      <c r="W15" s="2"/>
      <c r="X15" s="2"/>
      <c r="Y15" s="2"/>
      <c r="Z15" s="2"/>
    </row>
    <row r="16" spans="1:26" ht="12.75" customHeight="1">
      <c r="A16" s="10" t="s">
        <v>6</v>
      </c>
      <c r="B16" s="11" t="s">
        <v>7</v>
      </c>
      <c r="C16" s="11" t="s">
        <v>8</v>
      </c>
      <c r="D16" s="10" t="s">
        <v>9</v>
      </c>
      <c r="E16" s="10" t="s">
        <v>10</v>
      </c>
      <c r="F16" s="10" t="s">
        <v>11</v>
      </c>
      <c r="G16" s="11" t="s">
        <v>85</v>
      </c>
      <c r="H16" s="11" t="s">
        <v>86</v>
      </c>
      <c r="I16" s="2"/>
      <c r="J16" s="2"/>
      <c r="K16" s="2"/>
      <c r="L16" s="2"/>
      <c r="M16" s="2"/>
      <c r="N16" s="2"/>
      <c r="O16" s="2"/>
      <c r="P16" s="2"/>
      <c r="Q16" s="2"/>
      <c r="R16" s="2"/>
      <c r="S16" s="2"/>
      <c r="T16" s="2"/>
      <c r="U16" s="2"/>
      <c r="V16" s="2"/>
      <c r="W16" s="2"/>
      <c r="X16" s="2"/>
      <c r="Y16" s="2"/>
      <c r="Z16" s="2"/>
    </row>
    <row r="17" spans="1:26" ht="15">
      <c r="A17" s="12">
        <v>5</v>
      </c>
      <c r="B17" s="13" t="s">
        <v>27</v>
      </c>
      <c r="C17" s="13" t="s">
        <v>28</v>
      </c>
      <c r="D17" s="14" t="s">
        <v>118</v>
      </c>
      <c r="E17" s="18" t="s">
        <v>31</v>
      </c>
      <c r="F17" s="13">
        <f>Memorial_Calculo_5Dias!G19</f>
        <v>35</v>
      </c>
      <c r="G17" s="67">
        <v>228.75</v>
      </c>
      <c r="H17" s="68">
        <f>G17*F17</f>
        <v>8006.25</v>
      </c>
      <c r="I17" s="2"/>
      <c r="J17" s="2"/>
      <c r="K17" s="2"/>
      <c r="L17" s="2"/>
      <c r="M17" s="2"/>
      <c r="N17" s="2"/>
      <c r="O17" s="2"/>
      <c r="P17" s="2"/>
      <c r="Q17" s="2"/>
      <c r="R17" s="2"/>
      <c r="S17" s="2"/>
      <c r="T17" s="2"/>
      <c r="U17" s="2"/>
      <c r="V17" s="2"/>
      <c r="W17" s="2"/>
      <c r="X17" s="2"/>
      <c r="Y17" s="2"/>
      <c r="Z17" s="2"/>
    </row>
    <row r="18" spans="1:26" ht="15">
      <c r="A18" s="12">
        <v>6</v>
      </c>
      <c r="B18" s="13" t="s">
        <v>27</v>
      </c>
      <c r="C18" s="13" t="s">
        <v>32</v>
      </c>
      <c r="D18" s="14" t="s">
        <v>119</v>
      </c>
      <c r="E18" s="15" t="s">
        <v>31</v>
      </c>
      <c r="F18" s="13">
        <f>Memorial_Calculo_5Dias!G20</f>
        <v>35</v>
      </c>
      <c r="G18" s="67">
        <v>47.74</v>
      </c>
      <c r="H18" s="68">
        <f>G18*F18</f>
        <v>1670.9</v>
      </c>
      <c r="I18" s="2"/>
      <c r="J18" s="2"/>
      <c r="K18" s="2"/>
      <c r="L18" s="2"/>
      <c r="M18" s="2"/>
      <c r="N18" s="2"/>
      <c r="O18" s="2"/>
      <c r="P18" s="2"/>
      <c r="Q18" s="2"/>
      <c r="R18" s="2"/>
      <c r="S18" s="2"/>
      <c r="T18" s="2"/>
      <c r="U18" s="2"/>
      <c r="V18" s="2"/>
      <c r="W18" s="2"/>
      <c r="X18" s="2"/>
      <c r="Y18" s="2"/>
      <c r="Z18" s="2"/>
    </row>
    <row r="19" spans="1:26" ht="15">
      <c r="A19" s="12">
        <v>7</v>
      </c>
      <c r="B19" s="13" t="s">
        <v>27</v>
      </c>
      <c r="C19" s="13" t="s">
        <v>35</v>
      </c>
      <c r="D19" s="14" t="s">
        <v>120</v>
      </c>
      <c r="E19" s="15" t="s">
        <v>31</v>
      </c>
      <c r="F19" s="13">
        <f>Memorial_Calculo_5Dias!G21</f>
        <v>20</v>
      </c>
      <c r="G19" s="67">
        <v>57.46</v>
      </c>
      <c r="H19" s="68">
        <f>G19*F19</f>
        <v>1149.2</v>
      </c>
      <c r="I19" s="2"/>
      <c r="J19" s="2"/>
      <c r="K19" s="2"/>
      <c r="L19" s="2"/>
      <c r="M19" s="2"/>
      <c r="N19" s="2"/>
      <c r="O19" s="2"/>
      <c r="P19" s="2"/>
      <c r="Q19" s="2"/>
      <c r="R19" s="2"/>
      <c r="S19" s="2"/>
      <c r="T19" s="2"/>
      <c r="U19" s="2"/>
      <c r="V19" s="2"/>
      <c r="W19" s="2"/>
      <c r="X19" s="2"/>
      <c r="Y19" s="2"/>
      <c r="Z19" s="2"/>
    </row>
    <row r="20" spans="1:26" ht="12.75" customHeight="1">
      <c r="A20" s="17" t="s">
        <v>38</v>
      </c>
      <c r="B20" s="17"/>
      <c r="C20" s="17"/>
      <c r="D20" s="17"/>
      <c r="E20" s="17"/>
      <c r="F20" s="17"/>
      <c r="G20" s="17"/>
      <c r="H20" s="69">
        <f>SUM(H17:H19)</f>
        <v>10826.35</v>
      </c>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9" t="s">
        <v>39</v>
      </c>
      <c r="B22" s="9"/>
      <c r="C22" s="9"/>
      <c r="D22" s="9"/>
      <c r="E22" s="9"/>
      <c r="F22" s="9"/>
      <c r="G22" s="9"/>
      <c r="H22" s="9"/>
      <c r="I22" s="2"/>
      <c r="J22" s="2"/>
      <c r="K22" s="2"/>
      <c r="L22" s="2"/>
      <c r="M22" s="2"/>
      <c r="N22" s="2"/>
      <c r="O22" s="2"/>
      <c r="P22" s="2"/>
      <c r="Q22" s="2"/>
      <c r="R22" s="2"/>
      <c r="S22" s="2"/>
      <c r="T22" s="2"/>
      <c r="U22" s="2"/>
      <c r="V22" s="2"/>
      <c r="W22" s="2"/>
      <c r="X22" s="2"/>
      <c r="Y22" s="2"/>
      <c r="Z22" s="2"/>
    </row>
    <row r="23" spans="1:26" ht="12.75" customHeight="1">
      <c r="A23" s="10" t="s">
        <v>6</v>
      </c>
      <c r="B23" s="11" t="s">
        <v>7</v>
      </c>
      <c r="C23" s="11" t="s">
        <v>8</v>
      </c>
      <c r="D23" s="10" t="s">
        <v>9</v>
      </c>
      <c r="E23" s="10" t="s">
        <v>10</v>
      </c>
      <c r="F23" s="10" t="s">
        <v>11</v>
      </c>
      <c r="G23" s="11" t="s">
        <v>85</v>
      </c>
      <c r="H23" s="11" t="s">
        <v>86</v>
      </c>
      <c r="I23" s="2"/>
      <c r="J23" s="2"/>
      <c r="K23" s="2"/>
      <c r="L23" s="2"/>
      <c r="M23" s="2"/>
      <c r="N23" s="2"/>
      <c r="O23" s="2"/>
      <c r="P23" s="2"/>
      <c r="Q23" s="2"/>
      <c r="R23" s="2"/>
      <c r="S23" s="2"/>
      <c r="T23" s="2"/>
      <c r="U23" s="2"/>
      <c r="V23" s="2"/>
      <c r="W23" s="2"/>
      <c r="X23" s="2"/>
      <c r="Y23" s="2"/>
      <c r="Z23" s="2"/>
    </row>
    <row r="24" spans="1:26" ht="15">
      <c r="A24" s="12">
        <v>8</v>
      </c>
      <c r="B24" s="13" t="s">
        <v>27</v>
      </c>
      <c r="C24" s="13" t="s">
        <v>40</v>
      </c>
      <c r="D24" s="14" t="s">
        <v>121</v>
      </c>
      <c r="E24" s="15" t="s">
        <v>43</v>
      </c>
      <c r="F24" s="13">
        <v>0.06</v>
      </c>
      <c r="G24" s="67">
        <v>15755.52</v>
      </c>
      <c r="H24" s="68">
        <f>ROUND((G24*F24),2)</f>
        <v>945.33</v>
      </c>
      <c r="I24" s="2"/>
      <c r="J24" s="2"/>
      <c r="K24" s="2"/>
      <c r="L24" s="2"/>
      <c r="M24" s="2"/>
      <c r="N24" s="2"/>
      <c r="O24" s="2"/>
      <c r="P24" s="2"/>
      <c r="Q24" s="2"/>
      <c r="R24" s="2"/>
      <c r="S24" s="2"/>
      <c r="T24" s="2"/>
      <c r="U24" s="2"/>
      <c r="V24" s="2"/>
      <c r="W24" s="2"/>
      <c r="X24" s="2"/>
      <c r="Y24" s="2"/>
      <c r="Z24" s="2"/>
    </row>
    <row r="25" spans="1:26" ht="15">
      <c r="A25" s="12">
        <v>9</v>
      </c>
      <c r="B25" s="13" t="s">
        <v>27</v>
      </c>
      <c r="C25" s="13" t="s">
        <v>44</v>
      </c>
      <c r="D25" s="14" t="s">
        <v>122</v>
      </c>
      <c r="E25" s="15" t="s">
        <v>43</v>
      </c>
      <c r="F25" s="13">
        <v>0.45</v>
      </c>
      <c r="G25" s="67">
        <v>3486.56</v>
      </c>
      <c r="H25" s="68">
        <f>ROUND((G25*F25),2)</f>
        <v>1568.95</v>
      </c>
      <c r="I25" s="2"/>
      <c r="J25" s="2"/>
      <c r="K25" s="2"/>
      <c r="L25" s="2"/>
      <c r="M25" s="2"/>
      <c r="N25" s="2"/>
      <c r="O25" s="2"/>
      <c r="P25" s="2"/>
      <c r="Q25" s="2"/>
      <c r="R25" s="2"/>
      <c r="S25" s="2"/>
      <c r="T25" s="2"/>
      <c r="U25" s="2"/>
      <c r="V25" s="2"/>
      <c r="W25" s="2"/>
      <c r="X25" s="2"/>
      <c r="Y25" s="2"/>
      <c r="Z25" s="2"/>
    </row>
    <row r="26" spans="1:26" ht="15">
      <c r="A26" s="12">
        <v>10</v>
      </c>
      <c r="B26" s="13" t="s">
        <v>27</v>
      </c>
      <c r="C26" s="13" t="s">
        <v>47</v>
      </c>
      <c r="D26" s="14" t="s">
        <v>123</v>
      </c>
      <c r="E26" s="15" t="s">
        <v>43</v>
      </c>
      <c r="F26" s="13">
        <v>0.68</v>
      </c>
      <c r="G26" s="67">
        <v>2523.84</v>
      </c>
      <c r="H26" s="68">
        <f>ROUND((G26*F26),2)</f>
        <v>1716.21</v>
      </c>
      <c r="I26" s="2"/>
      <c r="J26" s="2"/>
      <c r="K26" s="2"/>
      <c r="L26" s="2"/>
      <c r="M26" s="2"/>
      <c r="N26" s="2"/>
      <c r="O26" s="2"/>
      <c r="P26" s="2"/>
      <c r="Q26" s="2"/>
      <c r="R26" s="2"/>
      <c r="S26" s="2"/>
      <c r="T26" s="2"/>
      <c r="U26" s="2"/>
      <c r="V26" s="2"/>
      <c r="W26" s="2"/>
      <c r="X26" s="2"/>
      <c r="Y26" s="2"/>
      <c r="Z26" s="2"/>
    </row>
    <row r="27" spans="1:26" ht="15">
      <c r="A27" s="12">
        <v>11</v>
      </c>
      <c r="B27" s="13" t="s">
        <v>27</v>
      </c>
      <c r="C27" s="13" t="s">
        <v>50</v>
      </c>
      <c r="D27" s="14" t="s">
        <v>124</v>
      </c>
      <c r="E27" s="15" t="s">
        <v>43</v>
      </c>
      <c r="F27" s="13">
        <v>0.23</v>
      </c>
      <c r="G27" s="67">
        <v>5804.48</v>
      </c>
      <c r="H27" s="68">
        <f>ROUND((G27*F27),2)</f>
        <v>1335.03</v>
      </c>
      <c r="I27" s="2"/>
      <c r="J27" s="2"/>
      <c r="K27" s="2"/>
      <c r="L27" s="2"/>
      <c r="M27" s="2"/>
      <c r="N27" s="2"/>
      <c r="O27" s="2"/>
      <c r="P27" s="2"/>
      <c r="Q27" s="2"/>
      <c r="R27" s="2"/>
      <c r="S27" s="2"/>
      <c r="T27" s="2"/>
      <c r="U27" s="2"/>
      <c r="V27" s="2"/>
      <c r="W27" s="2"/>
      <c r="X27" s="2"/>
      <c r="Y27" s="2"/>
      <c r="Z27" s="2"/>
    </row>
    <row r="28" spans="1:26" ht="15">
      <c r="A28" s="12">
        <v>12</v>
      </c>
      <c r="B28" s="13" t="s">
        <v>27</v>
      </c>
      <c r="C28" s="13" t="s">
        <v>44</v>
      </c>
      <c r="D28" s="14" t="s">
        <v>125</v>
      </c>
      <c r="E28" s="15" t="s">
        <v>43</v>
      </c>
      <c r="F28" s="13">
        <v>0.27</v>
      </c>
      <c r="G28" s="67">
        <v>3486.56</v>
      </c>
      <c r="H28" s="68">
        <f>ROUND((G28*F28),2)</f>
        <v>941.37</v>
      </c>
      <c r="I28" s="2"/>
      <c r="J28" s="2"/>
      <c r="K28" s="2"/>
      <c r="L28" s="2"/>
      <c r="M28" s="2"/>
      <c r="N28" s="2"/>
      <c r="O28" s="2"/>
      <c r="P28" s="2"/>
      <c r="Q28" s="2"/>
      <c r="R28" s="2"/>
      <c r="S28" s="2"/>
      <c r="T28" s="2"/>
      <c r="U28" s="2"/>
      <c r="V28" s="2"/>
      <c r="W28" s="2"/>
      <c r="X28" s="2"/>
      <c r="Y28" s="2"/>
      <c r="Z28" s="2"/>
    </row>
    <row r="29" spans="1:26" ht="15">
      <c r="A29" s="12">
        <v>13</v>
      </c>
      <c r="B29" s="13" t="s">
        <v>27</v>
      </c>
      <c r="C29" s="13" t="s">
        <v>47</v>
      </c>
      <c r="D29" s="14" t="s">
        <v>126</v>
      </c>
      <c r="E29" s="15" t="s">
        <v>43</v>
      </c>
      <c r="F29" s="13">
        <v>0.27</v>
      </c>
      <c r="G29" s="67">
        <v>2523.84</v>
      </c>
      <c r="H29" s="68">
        <f>ROUND((G29*F29),2)</f>
        <v>681.44</v>
      </c>
      <c r="I29" s="2"/>
      <c r="J29" s="2"/>
      <c r="K29" s="2"/>
      <c r="L29" s="2"/>
      <c r="M29" s="2"/>
      <c r="N29" s="2"/>
      <c r="O29" s="2"/>
      <c r="P29" s="2"/>
      <c r="Q29" s="2"/>
      <c r="R29" s="2"/>
      <c r="S29" s="2"/>
      <c r="T29" s="2"/>
      <c r="U29" s="2"/>
      <c r="V29" s="2"/>
      <c r="W29" s="2"/>
      <c r="X29" s="2"/>
      <c r="Y29" s="2"/>
      <c r="Z29" s="2"/>
    </row>
    <row r="30" spans="1:26" ht="15">
      <c r="A30" s="12">
        <v>14</v>
      </c>
      <c r="B30" s="13" t="s">
        <v>27</v>
      </c>
      <c r="C30" s="13" t="s">
        <v>56</v>
      </c>
      <c r="D30" s="14" t="s">
        <v>127</v>
      </c>
      <c r="E30" s="15" t="s">
        <v>43</v>
      </c>
      <c r="F30" s="13">
        <v>0.2</v>
      </c>
      <c r="G30" s="67">
        <v>3486.56</v>
      </c>
      <c r="H30" s="68">
        <f>ROUND((G30*F30),2)</f>
        <v>697.31</v>
      </c>
      <c r="I30" s="2"/>
      <c r="J30" s="2"/>
      <c r="K30" s="2"/>
      <c r="L30" s="2"/>
      <c r="M30" s="2"/>
      <c r="N30" s="2"/>
      <c r="O30" s="2"/>
      <c r="P30" s="2"/>
      <c r="Q30" s="2"/>
      <c r="R30" s="2"/>
      <c r="S30" s="2"/>
      <c r="T30" s="2"/>
      <c r="U30" s="2"/>
      <c r="V30" s="2"/>
      <c r="W30" s="2"/>
      <c r="X30" s="2"/>
      <c r="Y30" s="2"/>
      <c r="Z30" s="2"/>
    </row>
    <row r="31" spans="1:26" ht="12.75" customHeight="1">
      <c r="A31" s="17" t="s">
        <v>59</v>
      </c>
      <c r="B31" s="17"/>
      <c r="C31" s="17"/>
      <c r="D31" s="17"/>
      <c r="E31" s="17"/>
      <c r="F31" s="17"/>
      <c r="G31" s="17"/>
      <c r="H31" s="69">
        <f>SUM(H24:H30)</f>
        <v>7885.64</v>
      </c>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8" t="s">
        <v>128</v>
      </c>
      <c r="B33" s="28"/>
      <c r="C33" s="28"/>
      <c r="D33" s="28"/>
      <c r="E33" s="28"/>
      <c r="F33" s="28"/>
      <c r="G33" s="28"/>
      <c r="H33" s="70">
        <f>H13+H20+H31</f>
        <v>48241.42</v>
      </c>
      <c r="I33" s="71"/>
      <c r="J33" s="2"/>
      <c r="K33" s="2"/>
      <c r="L33" s="2"/>
      <c r="M33" s="2"/>
      <c r="N33" s="2"/>
      <c r="O33" s="2"/>
      <c r="P33" s="2"/>
      <c r="Q33" s="2"/>
      <c r="R33" s="2"/>
      <c r="S33" s="2"/>
      <c r="T33" s="2"/>
      <c r="U33" s="2"/>
      <c r="V33" s="2"/>
      <c r="W33" s="2"/>
      <c r="X33" s="2"/>
      <c r="Y33" s="2"/>
      <c r="Z33" s="2"/>
    </row>
    <row r="34" spans="1:26" ht="12.75" customHeight="1">
      <c r="A34" s="72" t="s">
        <v>129</v>
      </c>
      <c r="B34" s="72"/>
      <c r="C34" s="72"/>
      <c r="D34" s="72"/>
      <c r="E34" s="72"/>
      <c r="F34" s="72"/>
      <c r="G34" s="72"/>
      <c r="H34" s="70">
        <f>H33*0.18</f>
        <v>8683.4556</v>
      </c>
      <c r="I34" s="71"/>
      <c r="J34" s="2"/>
      <c r="K34" s="2"/>
      <c r="L34" s="2"/>
      <c r="M34" s="2"/>
      <c r="N34" s="2"/>
      <c r="O34" s="2"/>
      <c r="P34" s="2"/>
      <c r="Q34" s="2"/>
      <c r="R34" s="2"/>
      <c r="S34" s="2"/>
      <c r="T34" s="2"/>
      <c r="U34" s="2"/>
      <c r="V34" s="2"/>
      <c r="W34" s="2"/>
      <c r="X34" s="2"/>
      <c r="Y34" s="2"/>
      <c r="Z34" s="2"/>
    </row>
    <row r="35" spans="1:26" ht="12.75" customHeight="1">
      <c r="A35" s="73" t="s">
        <v>87</v>
      </c>
      <c r="B35" s="73"/>
      <c r="C35" s="73"/>
      <c r="D35" s="73"/>
      <c r="E35" s="73"/>
      <c r="F35" s="73"/>
      <c r="G35" s="73"/>
      <c r="H35" s="74">
        <f>H33+H34</f>
        <v>56924.8756</v>
      </c>
      <c r="I35" s="2"/>
      <c r="J35" s="2"/>
      <c r="K35" s="2"/>
      <c r="L35" s="2"/>
      <c r="M35" s="2"/>
      <c r="N35" s="2"/>
      <c r="O35" s="2"/>
      <c r="P35" s="2"/>
      <c r="Q35" s="2"/>
      <c r="R35" s="2"/>
      <c r="S35" s="2"/>
      <c r="T35" s="2"/>
      <c r="U35" s="2"/>
      <c r="V35" s="2"/>
      <c r="W35" s="2"/>
      <c r="X35" s="2"/>
      <c r="Y35" s="2"/>
      <c r="Z35" s="2"/>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sheetData>
  <mergeCells count="16">
    <mergeCell ref="A1:H1"/>
    <mergeCell ref="A2:H2"/>
    <mergeCell ref="A3:H3"/>
    <mergeCell ref="A4:H4"/>
    <mergeCell ref="A5:H5"/>
    <mergeCell ref="A6:H6"/>
    <mergeCell ref="A7:H7"/>
    <mergeCell ref="A8:H8"/>
    <mergeCell ref="A13:G13"/>
    <mergeCell ref="A15:H15"/>
    <mergeCell ref="A20:G20"/>
    <mergeCell ref="A22:H22"/>
    <mergeCell ref="A31:G31"/>
    <mergeCell ref="A33:G33"/>
    <mergeCell ref="A34:G34"/>
    <mergeCell ref="A35:G35"/>
  </mergeCells>
  <printOptions horizontalCentered="1"/>
  <pageMargins left="0.511805555555555" right="0.511805555555555" top="0.7875" bottom="1.24791666666667" header="0.511805555555555" footer="0.511805555555555"/>
  <pageSetup fitToHeight="0" fitToWidth="1" horizontalDpi="300" verticalDpi="300" orientation="landscape" paperSize="9" copies="1"/>
  <drawing r:id="rId1"/>
</worksheet>
</file>

<file path=xl/worksheets/sheet7.xml><?xml version="1.0" encoding="utf-8"?>
<worksheet xmlns="http://schemas.openxmlformats.org/spreadsheetml/2006/main" xmlns:r="http://schemas.openxmlformats.org/officeDocument/2006/relationships">
  <sheetPr>
    <pageSetUpPr fitToPage="1"/>
  </sheetPr>
  <dimension ref="A1:Z37"/>
  <sheetViews>
    <sheetView workbookViewId="0" topLeftCell="A1">
      <selection activeCell="A1" sqref="A1"/>
    </sheetView>
  </sheetViews>
  <sheetFormatPr defaultColWidth="9.140625" defaultRowHeight="12.75"/>
  <cols>
    <col min="1" max="1" width="9.57421875" style="0" customWidth="1"/>
    <col min="2" max="2" width="18.421875" style="0" customWidth="1"/>
    <col min="3" max="3" width="12.140625" style="0" customWidth="1"/>
    <col min="4" max="4" width="81.28125" style="0" customWidth="1"/>
    <col min="5" max="5" width="13.140625" style="0" customWidth="1"/>
    <col min="6" max="6" width="9.57421875" style="0" customWidth="1"/>
    <col min="7" max="7" width="10.28125" style="0" customWidth="1"/>
    <col min="8" max="8" width="13.140625" style="0" customWidth="1"/>
    <col min="9" max="9" width="9.140625" style="0" customWidth="1"/>
    <col min="10" max="10" width="14.28125" style="0" customWidth="1"/>
    <col min="11" max="26" width="8.7109375" style="0" customWidth="1"/>
    <col min="27" max="1025" width="14.421875" style="0" customWidth="1"/>
  </cols>
  <sheetData>
    <row r="1" spans="1:26" ht="69" customHeight="1">
      <c r="A1" s="1"/>
      <c r="B1" s="1"/>
      <c r="C1" s="1"/>
      <c r="D1" s="1"/>
      <c r="E1" s="1"/>
      <c r="F1" s="1"/>
      <c r="G1" s="1"/>
      <c r="H1" s="1"/>
      <c r="I1" s="2"/>
      <c r="J1" s="2"/>
      <c r="K1" s="2"/>
      <c r="L1" s="2"/>
      <c r="M1" s="2"/>
      <c r="N1" s="2"/>
      <c r="O1" s="2"/>
      <c r="P1" s="2"/>
      <c r="Q1" s="2"/>
      <c r="R1" s="2"/>
      <c r="S1" s="2"/>
      <c r="T1" s="2"/>
      <c r="U1" s="2"/>
      <c r="V1" s="2"/>
      <c r="W1" s="2"/>
      <c r="X1" s="2"/>
      <c r="Y1" s="2"/>
      <c r="Z1" s="2"/>
    </row>
    <row r="2" spans="1:26" ht="12.75" customHeight="1">
      <c r="A2" s="3" t="s">
        <v>0</v>
      </c>
      <c r="B2" s="3"/>
      <c r="C2" s="3"/>
      <c r="D2" s="3"/>
      <c r="E2" s="3"/>
      <c r="F2" s="3"/>
      <c r="G2" s="3"/>
      <c r="H2" s="3"/>
      <c r="I2" s="2"/>
      <c r="J2" s="2"/>
      <c r="K2" s="2"/>
      <c r="L2" s="2"/>
      <c r="M2" s="2"/>
      <c r="N2" s="2"/>
      <c r="O2" s="2"/>
      <c r="P2" s="2"/>
      <c r="Q2" s="2"/>
      <c r="R2" s="2"/>
      <c r="S2" s="2"/>
      <c r="T2" s="2"/>
      <c r="U2" s="2"/>
      <c r="V2" s="2"/>
      <c r="W2" s="2"/>
      <c r="X2" s="2"/>
      <c r="Y2" s="2"/>
      <c r="Z2" s="2"/>
    </row>
    <row r="3" spans="1:26" ht="12.75" customHeight="1">
      <c r="A3" s="4" t="s">
        <v>1</v>
      </c>
      <c r="B3" s="4"/>
      <c r="C3" s="4"/>
      <c r="D3" s="4"/>
      <c r="E3" s="4"/>
      <c r="F3" s="4"/>
      <c r="G3" s="4"/>
      <c r="H3" s="4"/>
      <c r="I3" s="2"/>
      <c r="J3" s="2"/>
      <c r="K3" s="2"/>
      <c r="L3" s="2"/>
      <c r="M3" s="2"/>
      <c r="N3" s="2"/>
      <c r="O3" s="2"/>
      <c r="P3" s="2"/>
      <c r="Q3" s="2"/>
      <c r="R3" s="2"/>
      <c r="S3" s="2"/>
      <c r="T3" s="2"/>
      <c r="U3" s="2"/>
      <c r="V3" s="2"/>
      <c r="W3" s="2"/>
      <c r="X3" s="2"/>
      <c r="Y3" s="2"/>
      <c r="Z3" s="2"/>
    </row>
    <row r="4" spans="1:26" ht="12.75" customHeight="1">
      <c r="A4" s="5" t="s">
        <v>2</v>
      </c>
      <c r="B4" s="5"/>
      <c r="C4" s="5"/>
      <c r="D4" s="5"/>
      <c r="E4" s="5"/>
      <c r="F4" s="5"/>
      <c r="G4" s="5"/>
      <c r="H4" s="5"/>
      <c r="I4" s="2"/>
      <c r="J4" s="2"/>
      <c r="K4" s="2"/>
      <c r="L4" s="2"/>
      <c r="M4" s="2"/>
      <c r="N4" s="2"/>
      <c r="O4" s="2"/>
      <c r="P4" s="2"/>
      <c r="Q4" s="2"/>
      <c r="R4" s="2"/>
      <c r="S4" s="2"/>
      <c r="T4" s="2"/>
      <c r="U4" s="2"/>
      <c r="V4" s="2"/>
      <c r="W4" s="2"/>
      <c r="X4" s="2"/>
      <c r="Y4" s="2"/>
      <c r="Z4" s="2"/>
    </row>
    <row r="5" spans="1:26" ht="13.5" customHeight="1">
      <c r="A5" s="6" t="s">
        <v>3</v>
      </c>
      <c r="B5" s="6"/>
      <c r="C5" s="6"/>
      <c r="D5" s="6"/>
      <c r="E5" s="6"/>
      <c r="F5" s="6"/>
      <c r="G5" s="6"/>
      <c r="H5" s="6"/>
      <c r="I5" s="2"/>
      <c r="J5" s="2"/>
      <c r="K5" s="2"/>
      <c r="L5" s="2"/>
      <c r="M5" s="2"/>
      <c r="N5" s="2"/>
      <c r="O5" s="2"/>
      <c r="P5" s="2"/>
      <c r="Q5" s="2"/>
      <c r="R5" s="2"/>
      <c r="S5" s="2"/>
      <c r="T5" s="2"/>
      <c r="U5" s="2"/>
      <c r="V5" s="2"/>
      <c r="W5" s="2"/>
      <c r="X5" s="2"/>
      <c r="Y5" s="2"/>
      <c r="Z5" s="2"/>
    </row>
    <row r="6" spans="1:26" ht="12.75" customHeight="1">
      <c r="A6" s="7" t="s">
        <v>116</v>
      </c>
      <c r="B6" s="7"/>
      <c r="C6" s="7"/>
      <c r="D6" s="7"/>
      <c r="E6" s="7"/>
      <c r="F6" s="7"/>
      <c r="G6" s="7"/>
      <c r="H6" s="7"/>
      <c r="I6" s="2"/>
      <c r="J6" s="2"/>
      <c r="K6" s="2"/>
      <c r="L6" s="2"/>
      <c r="M6" s="2"/>
      <c r="N6" s="2"/>
      <c r="O6" s="2"/>
      <c r="P6" s="2"/>
      <c r="Q6" s="2"/>
      <c r="R6" s="2"/>
      <c r="S6" s="2"/>
      <c r="T6" s="2"/>
      <c r="U6" s="2"/>
      <c r="V6" s="2"/>
      <c r="W6" s="2"/>
      <c r="X6" s="2"/>
      <c r="Y6" s="2"/>
      <c r="Z6" s="2"/>
    </row>
    <row r="7" spans="1:26" ht="12.75" customHeight="1">
      <c r="A7" s="8" t="s">
        <v>117</v>
      </c>
      <c r="B7" s="8"/>
      <c r="C7" s="8"/>
      <c r="D7" s="8"/>
      <c r="E7" s="8"/>
      <c r="F7" s="8"/>
      <c r="G7" s="8"/>
      <c r="H7" s="8"/>
      <c r="I7" s="2"/>
      <c r="J7" s="2"/>
      <c r="K7" s="2"/>
      <c r="L7" s="2"/>
      <c r="M7" s="2"/>
      <c r="N7" s="2"/>
      <c r="O7" s="2"/>
      <c r="P7" s="2"/>
      <c r="Q7" s="2"/>
      <c r="R7" s="2"/>
      <c r="S7" s="2"/>
      <c r="T7" s="2"/>
      <c r="U7" s="2"/>
      <c r="V7" s="2"/>
      <c r="W7" s="2"/>
      <c r="X7" s="2"/>
      <c r="Y7" s="2"/>
      <c r="Z7" s="2"/>
    </row>
    <row r="8" spans="1:26" ht="12.75" customHeight="1">
      <c r="A8" s="9" t="s">
        <v>5</v>
      </c>
      <c r="B8" s="9"/>
      <c r="C8" s="9"/>
      <c r="D8" s="9"/>
      <c r="E8" s="9"/>
      <c r="F8" s="9"/>
      <c r="G8" s="9"/>
      <c r="H8" s="9"/>
      <c r="I8" s="2"/>
      <c r="J8" s="2"/>
      <c r="K8" s="2"/>
      <c r="L8" s="2"/>
      <c r="M8" s="2"/>
      <c r="N8" s="2"/>
      <c r="O8" s="2"/>
      <c r="P8" s="2"/>
      <c r="Q8" s="2"/>
      <c r="R8" s="2"/>
      <c r="S8" s="2"/>
      <c r="T8" s="2"/>
      <c r="U8" s="2"/>
      <c r="V8" s="2"/>
      <c r="W8" s="2"/>
      <c r="X8" s="2"/>
      <c r="Y8" s="2"/>
      <c r="Z8" s="2"/>
    </row>
    <row r="9" spans="1:26" ht="12.75" customHeight="1">
      <c r="A9" s="10" t="s">
        <v>6</v>
      </c>
      <c r="B9" s="11" t="s">
        <v>7</v>
      </c>
      <c r="C9" s="11" t="s">
        <v>8</v>
      </c>
      <c r="D9" s="10" t="s">
        <v>9</v>
      </c>
      <c r="E9" s="10" t="s">
        <v>10</v>
      </c>
      <c r="F9" s="10" t="s">
        <v>11</v>
      </c>
      <c r="G9" s="11" t="s">
        <v>85</v>
      </c>
      <c r="H9" s="11" t="s">
        <v>86</v>
      </c>
      <c r="I9" s="2"/>
      <c r="J9" s="2"/>
      <c r="K9" s="2"/>
      <c r="L9" s="2"/>
      <c r="M9" s="2"/>
      <c r="N9" s="2"/>
      <c r="O9" s="2"/>
      <c r="P9" s="2"/>
      <c r="Q9" s="2"/>
      <c r="R9" s="2"/>
      <c r="S9" s="2"/>
      <c r="T9" s="2"/>
      <c r="U9" s="2"/>
      <c r="V9" s="2"/>
      <c r="W9" s="2"/>
      <c r="X9" s="2"/>
      <c r="Y9" s="2"/>
      <c r="Z9" s="2"/>
    </row>
    <row r="10" spans="1:26" ht="15">
      <c r="A10" s="12">
        <v>1</v>
      </c>
      <c r="B10" s="13" t="s">
        <v>12</v>
      </c>
      <c r="C10" s="12" t="s">
        <v>13</v>
      </c>
      <c r="D10" s="14" t="s">
        <v>14</v>
      </c>
      <c r="E10" s="15" t="s">
        <v>16</v>
      </c>
      <c r="F10" s="13">
        <f>Memorial_Calculo_5Dias!G10</f>
        <v>3</v>
      </c>
      <c r="G10" s="67">
        <f>Pesquisas_Preço!G9</f>
        <v>3522.46</v>
      </c>
      <c r="H10" s="68">
        <f>G10*F10</f>
        <v>10567.38</v>
      </c>
      <c r="I10" s="2"/>
      <c r="J10" s="16"/>
      <c r="K10" s="2"/>
      <c r="L10" s="2"/>
      <c r="M10" s="2"/>
      <c r="N10" s="2"/>
      <c r="O10" s="2"/>
      <c r="P10" s="2"/>
      <c r="Q10" s="2"/>
      <c r="R10" s="2"/>
      <c r="S10" s="2"/>
      <c r="T10" s="2"/>
      <c r="U10" s="2"/>
      <c r="V10" s="2"/>
      <c r="W10" s="2"/>
      <c r="X10" s="2"/>
      <c r="Y10" s="2"/>
      <c r="Z10" s="2"/>
    </row>
    <row r="11" spans="1:26" ht="15">
      <c r="A11" s="12">
        <f>A10+1</f>
        <v>2</v>
      </c>
      <c r="B11" s="13" t="s">
        <v>12</v>
      </c>
      <c r="C11" s="12" t="s">
        <v>19</v>
      </c>
      <c r="D11" s="14" t="s">
        <v>20</v>
      </c>
      <c r="E11" s="15" t="s">
        <v>16</v>
      </c>
      <c r="F11" s="13">
        <f>Memorial_Calculo_5Dias!G13</f>
        <v>3</v>
      </c>
      <c r="G11" s="67">
        <f>Pesquisas_Preço!G13</f>
        <v>3406.75</v>
      </c>
      <c r="H11" s="68">
        <f>G11*F11</f>
        <v>10220.25</v>
      </c>
      <c r="I11" s="2"/>
      <c r="J11" s="2"/>
      <c r="K11" s="2"/>
      <c r="L11" s="2"/>
      <c r="M11" s="2"/>
      <c r="N11" s="2"/>
      <c r="O11" s="2"/>
      <c r="P11" s="2"/>
      <c r="Q11" s="2"/>
      <c r="R11" s="2"/>
      <c r="S11" s="2"/>
      <c r="T11" s="2"/>
      <c r="U11" s="2"/>
      <c r="V11" s="2"/>
      <c r="W11" s="2"/>
      <c r="X11" s="2"/>
      <c r="Y11" s="2"/>
      <c r="Z11" s="2"/>
    </row>
    <row r="12" spans="1:26" ht="15">
      <c r="A12" s="12">
        <f>A11+1</f>
        <v>3</v>
      </c>
      <c r="B12" s="13" t="s">
        <v>12</v>
      </c>
      <c r="C12" s="12" t="s">
        <v>22</v>
      </c>
      <c r="D12" s="14" t="s">
        <v>23</v>
      </c>
      <c r="E12" s="15" t="s">
        <v>16</v>
      </c>
      <c r="F12" s="13">
        <f>Memorial_Calculo_5Dias!G14</f>
        <v>3</v>
      </c>
      <c r="G12" s="67">
        <f>Pesquisas_Preço!G17</f>
        <v>2913.933333</v>
      </c>
      <c r="H12" s="68">
        <f>G12*F12</f>
        <v>8741.799999</v>
      </c>
      <c r="I12" s="2"/>
      <c r="J12" s="16"/>
      <c r="K12" s="2"/>
      <c r="L12" s="2"/>
      <c r="M12" s="2"/>
      <c r="N12" s="2"/>
      <c r="O12" s="2"/>
      <c r="P12" s="2"/>
      <c r="Q12" s="2"/>
      <c r="R12" s="2"/>
      <c r="S12" s="2"/>
      <c r="T12" s="2"/>
      <c r="U12" s="2"/>
      <c r="V12" s="2"/>
      <c r="W12" s="2"/>
      <c r="X12" s="2"/>
      <c r="Y12" s="2"/>
      <c r="Z12" s="2"/>
    </row>
    <row r="13" spans="1:26" ht="12.75" customHeight="1">
      <c r="A13" s="17" t="s">
        <v>25</v>
      </c>
      <c r="B13" s="17"/>
      <c r="C13" s="17"/>
      <c r="D13" s="17"/>
      <c r="E13" s="17"/>
      <c r="F13" s="17"/>
      <c r="G13" s="17"/>
      <c r="H13" s="69">
        <f>SUM(H10:H12)</f>
        <v>29529.43</v>
      </c>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9" t="s">
        <v>26</v>
      </c>
      <c r="B15" s="9"/>
      <c r="C15" s="9"/>
      <c r="D15" s="9"/>
      <c r="E15" s="9"/>
      <c r="F15" s="9"/>
      <c r="G15" s="9"/>
      <c r="H15" s="9"/>
      <c r="I15" s="2"/>
      <c r="J15" s="2"/>
      <c r="K15" s="2"/>
      <c r="L15" s="2"/>
      <c r="M15" s="2"/>
      <c r="N15" s="2"/>
      <c r="O15" s="2"/>
      <c r="P15" s="2"/>
      <c r="Q15" s="2"/>
      <c r="R15" s="2"/>
      <c r="S15" s="2"/>
      <c r="T15" s="2"/>
      <c r="U15" s="2"/>
      <c r="V15" s="2"/>
      <c r="W15" s="2"/>
      <c r="X15" s="2"/>
      <c r="Y15" s="2"/>
      <c r="Z15" s="2"/>
    </row>
    <row r="16" spans="1:26" ht="12.75" customHeight="1">
      <c r="A16" s="10" t="s">
        <v>6</v>
      </c>
      <c r="B16" s="11" t="s">
        <v>7</v>
      </c>
      <c r="C16" s="11" t="s">
        <v>8</v>
      </c>
      <c r="D16" s="10" t="s">
        <v>9</v>
      </c>
      <c r="E16" s="10" t="s">
        <v>10</v>
      </c>
      <c r="F16" s="10" t="s">
        <v>11</v>
      </c>
      <c r="G16" s="11" t="s">
        <v>85</v>
      </c>
      <c r="H16" s="11" t="s">
        <v>86</v>
      </c>
      <c r="I16" s="2"/>
      <c r="J16" s="2"/>
      <c r="K16" s="2"/>
      <c r="L16" s="2"/>
      <c r="M16" s="2"/>
      <c r="N16" s="2"/>
      <c r="O16" s="2"/>
      <c r="P16" s="2"/>
      <c r="Q16" s="2"/>
      <c r="R16" s="2"/>
      <c r="S16" s="2"/>
      <c r="T16" s="2"/>
      <c r="U16" s="2"/>
      <c r="V16" s="2"/>
      <c r="W16" s="2"/>
      <c r="X16" s="2"/>
      <c r="Y16" s="2"/>
      <c r="Z16" s="2"/>
    </row>
    <row r="17" spans="1:26" ht="15">
      <c r="A17" s="12">
        <v>5</v>
      </c>
      <c r="B17" s="13" t="s">
        <v>27</v>
      </c>
      <c r="C17" s="13" t="s">
        <v>28</v>
      </c>
      <c r="D17" s="14" t="s">
        <v>118</v>
      </c>
      <c r="E17" s="18" t="s">
        <v>31</v>
      </c>
      <c r="F17" s="13">
        <f>Memorial_Calculo_6Dias!G19</f>
        <v>42</v>
      </c>
      <c r="G17" s="67">
        <v>228.75</v>
      </c>
      <c r="H17" s="68">
        <f>G17*F17</f>
        <v>9607.5</v>
      </c>
      <c r="I17" s="2"/>
      <c r="J17" s="2"/>
      <c r="K17" s="2"/>
      <c r="L17" s="2"/>
      <c r="M17" s="2"/>
      <c r="N17" s="2"/>
      <c r="O17" s="2"/>
      <c r="P17" s="2"/>
      <c r="Q17" s="2"/>
      <c r="R17" s="2"/>
      <c r="S17" s="2"/>
      <c r="T17" s="2"/>
      <c r="U17" s="2"/>
      <c r="V17" s="2"/>
      <c r="W17" s="2"/>
      <c r="X17" s="2"/>
      <c r="Y17" s="2"/>
      <c r="Z17" s="2"/>
    </row>
    <row r="18" spans="1:26" ht="15">
      <c r="A18" s="12">
        <v>6</v>
      </c>
      <c r="B18" s="13" t="s">
        <v>27</v>
      </c>
      <c r="C18" s="13" t="s">
        <v>32</v>
      </c>
      <c r="D18" s="14" t="s">
        <v>119</v>
      </c>
      <c r="E18" s="15" t="s">
        <v>31</v>
      </c>
      <c r="F18" s="13">
        <f>Memorial_Calculo_6Dias!G20</f>
        <v>42</v>
      </c>
      <c r="G18" s="67">
        <v>47.74</v>
      </c>
      <c r="H18" s="68">
        <f>G18*F18</f>
        <v>2005.08</v>
      </c>
      <c r="I18" s="2"/>
      <c r="J18" s="2"/>
      <c r="K18" s="2"/>
      <c r="L18" s="2"/>
      <c r="M18" s="2"/>
      <c r="N18" s="2"/>
      <c r="O18" s="2"/>
      <c r="P18" s="2"/>
      <c r="Q18" s="2"/>
      <c r="R18" s="2"/>
      <c r="S18" s="2"/>
      <c r="T18" s="2"/>
      <c r="U18" s="2"/>
      <c r="V18" s="2"/>
      <c r="W18" s="2"/>
      <c r="X18" s="2"/>
      <c r="Y18" s="2"/>
      <c r="Z18" s="2"/>
    </row>
    <row r="19" spans="1:26" ht="15">
      <c r="A19" s="12">
        <v>7</v>
      </c>
      <c r="B19" s="13" t="s">
        <v>27</v>
      </c>
      <c r="C19" s="13" t="s">
        <v>35</v>
      </c>
      <c r="D19" s="14" t="s">
        <v>120</v>
      </c>
      <c r="E19" s="15" t="s">
        <v>31</v>
      </c>
      <c r="F19" s="13">
        <f>Memorial_Calculo_6Dias!G21</f>
        <v>24</v>
      </c>
      <c r="G19" s="67">
        <v>57.46</v>
      </c>
      <c r="H19" s="68">
        <f>G19*F19</f>
        <v>1379.04</v>
      </c>
      <c r="I19" s="2"/>
      <c r="J19" s="2"/>
      <c r="K19" s="2"/>
      <c r="L19" s="2"/>
      <c r="M19" s="2"/>
      <c r="N19" s="2"/>
      <c r="O19" s="2"/>
      <c r="P19" s="2"/>
      <c r="Q19" s="2"/>
      <c r="R19" s="2"/>
      <c r="S19" s="2"/>
      <c r="T19" s="2"/>
      <c r="U19" s="2"/>
      <c r="V19" s="2"/>
      <c r="W19" s="2"/>
      <c r="X19" s="2"/>
      <c r="Y19" s="2"/>
      <c r="Z19" s="2"/>
    </row>
    <row r="20" spans="1:26" ht="12.75" customHeight="1">
      <c r="A20" s="17" t="s">
        <v>38</v>
      </c>
      <c r="B20" s="17"/>
      <c r="C20" s="17"/>
      <c r="D20" s="17"/>
      <c r="E20" s="17"/>
      <c r="F20" s="17"/>
      <c r="G20" s="17"/>
      <c r="H20" s="69">
        <f>SUM(H17:H19)</f>
        <v>12991.62</v>
      </c>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9" t="s">
        <v>39</v>
      </c>
      <c r="B22" s="9"/>
      <c r="C22" s="9"/>
      <c r="D22" s="9"/>
      <c r="E22" s="9"/>
      <c r="F22" s="9"/>
      <c r="G22" s="9"/>
      <c r="H22" s="9"/>
      <c r="I22" s="2"/>
      <c r="J22" s="2"/>
      <c r="K22" s="2"/>
      <c r="L22" s="2"/>
      <c r="M22" s="2"/>
      <c r="N22" s="2"/>
      <c r="O22" s="2"/>
      <c r="P22" s="2"/>
      <c r="Q22" s="2"/>
      <c r="R22" s="2"/>
      <c r="S22" s="2"/>
      <c r="T22" s="2"/>
      <c r="U22" s="2"/>
      <c r="V22" s="2"/>
      <c r="W22" s="2"/>
      <c r="X22" s="2"/>
      <c r="Y22" s="2"/>
      <c r="Z22" s="2"/>
    </row>
    <row r="23" spans="1:26" ht="12.75" customHeight="1">
      <c r="A23" s="10" t="s">
        <v>6</v>
      </c>
      <c r="B23" s="11" t="s">
        <v>7</v>
      </c>
      <c r="C23" s="11" t="s">
        <v>8</v>
      </c>
      <c r="D23" s="10" t="s">
        <v>9</v>
      </c>
      <c r="E23" s="10" t="s">
        <v>10</v>
      </c>
      <c r="F23" s="10" t="s">
        <v>11</v>
      </c>
      <c r="G23" s="11" t="s">
        <v>85</v>
      </c>
      <c r="H23" s="11" t="s">
        <v>86</v>
      </c>
      <c r="I23" s="2"/>
      <c r="J23" s="2"/>
      <c r="K23" s="2"/>
      <c r="L23" s="2"/>
      <c r="M23" s="2"/>
      <c r="N23" s="2"/>
      <c r="O23" s="2"/>
      <c r="P23" s="2"/>
      <c r="Q23" s="2"/>
      <c r="R23" s="2"/>
      <c r="S23" s="2"/>
      <c r="T23" s="2"/>
      <c r="U23" s="2"/>
      <c r="V23" s="2"/>
      <c r="W23" s="2"/>
      <c r="X23" s="2"/>
      <c r="Y23" s="2"/>
      <c r="Z23" s="2"/>
    </row>
    <row r="24" spans="1:26" ht="15">
      <c r="A24" s="12">
        <v>8</v>
      </c>
      <c r="B24" s="13" t="s">
        <v>27</v>
      </c>
      <c r="C24" s="13" t="s">
        <v>40</v>
      </c>
      <c r="D24" s="14" t="s">
        <v>121</v>
      </c>
      <c r="E24" s="15" t="s">
        <v>43</v>
      </c>
      <c r="F24" s="19">
        <f>Memorial_Calculo_6Dias!G26</f>
        <v>0.06818181818</v>
      </c>
      <c r="G24" s="67">
        <v>15755.52</v>
      </c>
      <c r="H24" s="68">
        <f>ROUND((G24*F24),2)</f>
        <v>1074.24</v>
      </c>
      <c r="I24" s="2"/>
      <c r="J24" s="2"/>
      <c r="K24" s="2"/>
      <c r="L24" s="2"/>
      <c r="M24" s="2"/>
      <c r="N24" s="2"/>
      <c r="O24" s="2"/>
      <c r="P24" s="2"/>
      <c r="Q24" s="2"/>
      <c r="R24" s="2"/>
      <c r="S24" s="2"/>
      <c r="T24" s="2"/>
      <c r="U24" s="2"/>
      <c r="V24" s="2"/>
      <c r="W24" s="2"/>
      <c r="X24" s="2"/>
      <c r="Y24" s="2"/>
      <c r="Z24" s="2"/>
    </row>
    <row r="25" spans="1:26" ht="15">
      <c r="A25" s="12">
        <v>9</v>
      </c>
      <c r="B25" s="13" t="s">
        <v>27</v>
      </c>
      <c r="C25" s="13" t="s">
        <v>44</v>
      </c>
      <c r="D25" s="14" t="s">
        <v>122</v>
      </c>
      <c r="E25" s="15" t="s">
        <v>43</v>
      </c>
      <c r="F25" s="19">
        <f>Memorial_Calculo_6Dias!G27</f>
        <v>0.5454545455</v>
      </c>
      <c r="G25" s="67">
        <v>3486.56</v>
      </c>
      <c r="H25" s="68">
        <f>ROUND((G25*F25),2)</f>
        <v>1901.76</v>
      </c>
      <c r="I25" s="2"/>
      <c r="J25" s="2"/>
      <c r="K25" s="2"/>
      <c r="L25" s="2"/>
      <c r="M25" s="2"/>
      <c r="N25" s="2"/>
      <c r="O25" s="2"/>
      <c r="P25" s="2"/>
      <c r="Q25" s="2"/>
      <c r="R25" s="2"/>
      <c r="S25" s="2"/>
      <c r="T25" s="2"/>
      <c r="U25" s="2"/>
      <c r="V25" s="2"/>
      <c r="W25" s="2"/>
      <c r="X25" s="2"/>
      <c r="Y25" s="2"/>
      <c r="Z25" s="2"/>
    </row>
    <row r="26" spans="1:26" ht="15">
      <c r="A26" s="12">
        <v>10</v>
      </c>
      <c r="B26" s="13" t="s">
        <v>27</v>
      </c>
      <c r="C26" s="13" t="s">
        <v>47</v>
      </c>
      <c r="D26" s="14" t="s">
        <v>123</v>
      </c>
      <c r="E26" s="15" t="s">
        <v>43</v>
      </c>
      <c r="F26" s="19">
        <f>Memorial_Calculo_6Dias!G28</f>
        <v>0.8181818182</v>
      </c>
      <c r="G26" s="67">
        <v>2523.84</v>
      </c>
      <c r="H26" s="68">
        <f>ROUND((G26*F26),2)</f>
        <v>2064.96</v>
      </c>
      <c r="I26" s="2"/>
      <c r="J26" s="2"/>
      <c r="K26" s="2"/>
      <c r="L26" s="2"/>
      <c r="M26" s="2"/>
      <c r="N26" s="2"/>
      <c r="O26" s="2"/>
      <c r="P26" s="2"/>
      <c r="Q26" s="2"/>
      <c r="R26" s="2"/>
      <c r="S26" s="2"/>
      <c r="T26" s="2"/>
      <c r="U26" s="2"/>
      <c r="V26" s="2"/>
      <c r="W26" s="2"/>
      <c r="X26" s="2"/>
      <c r="Y26" s="2"/>
      <c r="Z26" s="2"/>
    </row>
    <row r="27" spans="1:26" ht="15">
      <c r="A27" s="12">
        <v>11</v>
      </c>
      <c r="B27" s="13" t="s">
        <v>27</v>
      </c>
      <c r="C27" s="13" t="s">
        <v>50</v>
      </c>
      <c r="D27" s="14" t="s">
        <v>124</v>
      </c>
      <c r="E27" s="15" t="s">
        <v>43</v>
      </c>
      <c r="F27" s="19">
        <f>Memorial_Calculo_6Dias!G29</f>
        <v>0.2727272727</v>
      </c>
      <c r="G27" s="67">
        <v>5804.48</v>
      </c>
      <c r="H27" s="68">
        <f>ROUND((G27*F27),2)</f>
        <v>1583.04</v>
      </c>
      <c r="I27" s="2"/>
      <c r="J27" s="2"/>
      <c r="K27" s="2"/>
      <c r="L27" s="2"/>
      <c r="M27" s="2"/>
      <c r="N27" s="2"/>
      <c r="O27" s="2"/>
      <c r="P27" s="2"/>
      <c r="Q27" s="2"/>
      <c r="R27" s="2"/>
      <c r="S27" s="2"/>
      <c r="T27" s="2"/>
      <c r="U27" s="2"/>
      <c r="V27" s="2"/>
      <c r="W27" s="2"/>
      <c r="X27" s="2"/>
      <c r="Y27" s="2"/>
      <c r="Z27" s="2"/>
    </row>
    <row r="28" spans="1:26" ht="15">
      <c r="A28" s="12">
        <v>12</v>
      </c>
      <c r="B28" s="13" t="s">
        <v>27</v>
      </c>
      <c r="C28" s="13" t="s">
        <v>44</v>
      </c>
      <c r="D28" s="14" t="s">
        <v>125</v>
      </c>
      <c r="E28" s="15" t="s">
        <v>43</v>
      </c>
      <c r="F28" s="19">
        <f>Memorial_Calculo_6Dias!G30</f>
        <v>0.2727272727</v>
      </c>
      <c r="G28" s="67">
        <v>3486.56</v>
      </c>
      <c r="H28" s="68">
        <f>ROUND((G28*F28),2)</f>
        <v>950.88</v>
      </c>
      <c r="I28" s="2"/>
      <c r="J28" s="2"/>
      <c r="K28" s="2"/>
      <c r="L28" s="2"/>
      <c r="M28" s="2"/>
      <c r="N28" s="2"/>
      <c r="O28" s="2"/>
      <c r="P28" s="2"/>
      <c r="Q28" s="2"/>
      <c r="R28" s="2"/>
      <c r="S28" s="2"/>
      <c r="T28" s="2"/>
      <c r="U28" s="2"/>
      <c r="V28" s="2"/>
      <c r="W28" s="2"/>
      <c r="X28" s="2"/>
      <c r="Y28" s="2"/>
      <c r="Z28" s="2"/>
    </row>
    <row r="29" spans="1:26" ht="15">
      <c r="A29" s="12">
        <v>13</v>
      </c>
      <c r="B29" s="13" t="s">
        <v>27</v>
      </c>
      <c r="C29" s="13" t="s">
        <v>47</v>
      </c>
      <c r="D29" s="14" t="s">
        <v>126</v>
      </c>
      <c r="E29" s="15" t="s">
        <v>43</v>
      </c>
      <c r="F29" s="19">
        <f>Memorial_Calculo_6Dias!G31</f>
        <v>0.2727272727</v>
      </c>
      <c r="G29" s="67">
        <v>2523.84</v>
      </c>
      <c r="H29" s="68">
        <f>ROUND((G29*F29),2)</f>
        <v>688.32</v>
      </c>
      <c r="I29" s="2"/>
      <c r="J29" s="2"/>
      <c r="K29" s="2"/>
      <c r="L29" s="2"/>
      <c r="M29" s="2"/>
      <c r="N29" s="2"/>
      <c r="O29" s="2"/>
      <c r="P29" s="2"/>
      <c r="Q29" s="2"/>
      <c r="R29" s="2"/>
      <c r="S29" s="2"/>
      <c r="T29" s="2"/>
      <c r="U29" s="2"/>
      <c r="V29" s="2"/>
      <c r="W29" s="2"/>
      <c r="X29" s="2"/>
      <c r="Y29" s="2"/>
      <c r="Z29" s="2"/>
    </row>
    <row r="30" spans="1:26" ht="15">
      <c r="A30" s="12">
        <v>14</v>
      </c>
      <c r="B30" s="13" t="s">
        <v>27</v>
      </c>
      <c r="C30" s="13" t="s">
        <v>56</v>
      </c>
      <c r="D30" s="14" t="s">
        <v>127</v>
      </c>
      <c r="E30" s="15" t="s">
        <v>43</v>
      </c>
      <c r="F30" s="19">
        <f>Memorial_Calculo_6Dias!G32</f>
        <v>0.2386363636</v>
      </c>
      <c r="G30" s="67">
        <v>3486.56</v>
      </c>
      <c r="H30" s="68">
        <f>ROUND((G30*F30),2)</f>
        <v>832.02</v>
      </c>
      <c r="I30" s="2"/>
      <c r="J30" s="2"/>
      <c r="K30" s="2"/>
      <c r="L30" s="2"/>
      <c r="M30" s="2"/>
      <c r="N30" s="2"/>
      <c r="O30" s="2"/>
      <c r="P30" s="2"/>
      <c r="Q30" s="2"/>
      <c r="R30" s="2"/>
      <c r="S30" s="2"/>
      <c r="T30" s="2"/>
      <c r="U30" s="2"/>
      <c r="V30" s="2"/>
      <c r="W30" s="2"/>
      <c r="X30" s="2"/>
      <c r="Y30" s="2"/>
      <c r="Z30" s="2"/>
    </row>
    <row r="31" spans="1:26" ht="12.75" customHeight="1">
      <c r="A31" s="17" t="s">
        <v>59</v>
      </c>
      <c r="B31" s="17"/>
      <c r="C31" s="17"/>
      <c r="D31" s="17"/>
      <c r="E31" s="17"/>
      <c r="F31" s="17"/>
      <c r="G31" s="17"/>
      <c r="H31" s="69">
        <f>SUM(H24:H30)</f>
        <v>9095.22</v>
      </c>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8" t="s">
        <v>128</v>
      </c>
      <c r="B33" s="28"/>
      <c r="C33" s="28"/>
      <c r="D33" s="28"/>
      <c r="E33" s="28"/>
      <c r="F33" s="28"/>
      <c r="G33" s="28"/>
      <c r="H33" s="70">
        <f>H13+H20+H31</f>
        <v>51616.27</v>
      </c>
      <c r="I33" s="71"/>
      <c r="J33" s="2"/>
      <c r="K33" s="2"/>
      <c r="L33" s="2"/>
      <c r="M33" s="2"/>
      <c r="N33" s="2"/>
      <c r="O33" s="2"/>
      <c r="P33" s="2"/>
      <c r="Q33" s="2"/>
      <c r="R33" s="2"/>
      <c r="S33" s="2"/>
      <c r="T33" s="2"/>
      <c r="U33" s="2"/>
      <c r="V33" s="2"/>
      <c r="W33" s="2"/>
      <c r="X33" s="2"/>
      <c r="Y33" s="2"/>
      <c r="Z33" s="2"/>
    </row>
    <row r="34" spans="1:26" ht="12.75" customHeight="1">
      <c r="A34" s="72" t="s">
        <v>129</v>
      </c>
      <c r="B34" s="72"/>
      <c r="C34" s="72"/>
      <c r="D34" s="72"/>
      <c r="E34" s="72"/>
      <c r="F34" s="72"/>
      <c r="G34" s="72"/>
      <c r="H34" s="70">
        <f>H33*0.18</f>
        <v>9290.9286</v>
      </c>
      <c r="I34" s="71"/>
      <c r="J34" s="2"/>
      <c r="K34" s="2"/>
      <c r="L34" s="2"/>
      <c r="M34" s="2"/>
      <c r="N34" s="2"/>
      <c r="O34" s="2"/>
      <c r="P34" s="2"/>
      <c r="Q34" s="2"/>
      <c r="R34" s="2"/>
      <c r="S34" s="2"/>
      <c r="T34" s="2"/>
      <c r="U34" s="2"/>
      <c r="V34" s="2"/>
      <c r="W34" s="2"/>
      <c r="X34" s="2"/>
      <c r="Y34" s="2"/>
      <c r="Z34" s="2"/>
    </row>
    <row r="35" spans="1:26" ht="12.75" customHeight="1">
      <c r="A35" s="73" t="s">
        <v>87</v>
      </c>
      <c r="B35" s="73"/>
      <c r="C35" s="73"/>
      <c r="D35" s="73"/>
      <c r="E35" s="73"/>
      <c r="F35" s="73"/>
      <c r="G35" s="73"/>
      <c r="H35" s="74">
        <f>H33+H34</f>
        <v>60907.1986</v>
      </c>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16">
        <f>H35-Planilha_Orçamentária_5Dias!H35</f>
        <v>3982.323</v>
      </c>
      <c r="K37" s="2"/>
      <c r="L37" s="2"/>
      <c r="M37" s="2"/>
      <c r="N37" s="2"/>
      <c r="O37" s="2"/>
      <c r="P37" s="2"/>
      <c r="Q37" s="2"/>
      <c r="R37" s="2"/>
      <c r="S37" s="2"/>
      <c r="T37" s="2"/>
      <c r="U37" s="2"/>
      <c r="V37" s="2"/>
      <c r="W37" s="2"/>
      <c r="X37" s="2"/>
      <c r="Y37" s="2"/>
      <c r="Z37" s="2"/>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sheetData>
  <mergeCells count="16">
    <mergeCell ref="A1:H1"/>
    <mergeCell ref="A2:H2"/>
    <mergeCell ref="A3:H3"/>
    <mergeCell ref="A4:H4"/>
    <mergeCell ref="A5:H5"/>
    <mergeCell ref="A6:H6"/>
    <mergeCell ref="A7:H7"/>
    <mergeCell ref="A8:H8"/>
    <mergeCell ref="A13:G13"/>
    <mergeCell ref="A15:H15"/>
    <mergeCell ref="A20:G20"/>
    <mergeCell ref="A22:H22"/>
    <mergeCell ref="A31:G31"/>
    <mergeCell ref="A33:G33"/>
    <mergeCell ref="A34:G34"/>
    <mergeCell ref="A35:G35"/>
  </mergeCells>
  <printOptions horizontalCentered="1"/>
  <pageMargins left="0.511805555555555" right="0.511805555555555" top="0.7875" bottom="1.24791666666667" header="0.511805555555555" footer="0.511805555555555"/>
  <pageSetup fitToHeight="0" fitToWidth="1" horizontalDpi="300" verticalDpi="300" orientation="landscape" paperSize="9" copies="1"/>
  <drawing r:id="rId1"/>
</worksheet>
</file>

<file path=xl/worksheets/sheet8.xml><?xml version="1.0" encoding="utf-8"?>
<worksheet xmlns="http://schemas.openxmlformats.org/spreadsheetml/2006/main" xmlns:r="http://schemas.openxmlformats.org/officeDocument/2006/relationships">
  <sheetPr>
    <pageSetUpPr fitToPage="1"/>
  </sheetPr>
  <dimension ref="A1:Z11"/>
  <sheetViews>
    <sheetView workbookViewId="0" topLeftCell="A1">
      <selection activeCell="A1" sqref="A1"/>
    </sheetView>
  </sheetViews>
  <sheetFormatPr defaultColWidth="9.140625" defaultRowHeight="12.75"/>
  <cols>
    <col min="1" max="1" width="12.421875" style="0" customWidth="1"/>
    <col min="2" max="2" width="11.28125" style="0" customWidth="1"/>
    <col min="3" max="3" width="21.57421875" style="0" customWidth="1"/>
    <col min="4" max="4" width="13.57421875" style="0" customWidth="1"/>
    <col min="5" max="5" width="20.7109375" style="0" customWidth="1"/>
    <col min="6" max="6" width="14.28125" style="0" customWidth="1"/>
    <col min="7" max="26" width="8.7109375" style="0" customWidth="1"/>
    <col min="27" max="1025" width="14.421875" style="0" customWidth="1"/>
  </cols>
  <sheetData>
    <row r="1" spans="1:26" ht="69" customHeight="1">
      <c r="A1" s="1"/>
      <c r="B1" s="1"/>
      <c r="C1" s="1"/>
      <c r="D1" s="1"/>
      <c r="E1" s="1"/>
      <c r="F1" s="1"/>
      <c r="G1" s="2"/>
      <c r="H1" s="2"/>
      <c r="I1" s="2"/>
      <c r="J1" s="2"/>
      <c r="K1" s="2"/>
      <c r="L1" s="2"/>
      <c r="M1" s="2"/>
      <c r="N1" s="2"/>
      <c r="O1" s="2"/>
      <c r="P1" s="2"/>
      <c r="Q1" s="2"/>
      <c r="R1" s="2"/>
      <c r="S1" s="2"/>
      <c r="T1" s="2"/>
      <c r="U1" s="2"/>
      <c r="V1" s="2"/>
      <c r="W1" s="2"/>
      <c r="X1" s="2"/>
      <c r="Y1" s="2"/>
      <c r="Z1" s="2"/>
    </row>
    <row r="2" spans="1:26" ht="12.75" customHeight="1">
      <c r="A2" s="3" t="s">
        <v>0</v>
      </c>
      <c r="B2" s="3"/>
      <c r="C2" s="3"/>
      <c r="D2" s="3"/>
      <c r="E2" s="3"/>
      <c r="F2" s="3"/>
      <c r="G2" s="2"/>
      <c r="H2" s="2"/>
      <c r="I2" s="2"/>
      <c r="J2" s="2"/>
      <c r="K2" s="2"/>
      <c r="L2" s="2"/>
      <c r="M2" s="2"/>
      <c r="N2" s="2"/>
      <c r="O2" s="2"/>
      <c r="P2" s="2"/>
      <c r="Q2" s="2"/>
      <c r="R2" s="2"/>
      <c r="S2" s="2"/>
      <c r="T2" s="2"/>
      <c r="U2" s="2"/>
      <c r="V2" s="2"/>
      <c r="W2" s="2"/>
      <c r="X2" s="2"/>
      <c r="Y2" s="2"/>
      <c r="Z2" s="2"/>
    </row>
    <row r="3" spans="1:26" ht="12.75" customHeight="1">
      <c r="A3" s="4" t="s">
        <v>1</v>
      </c>
      <c r="B3" s="4"/>
      <c r="C3" s="4"/>
      <c r="D3" s="4"/>
      <c r="E3" s="4"/>
      <c r="F3" s="4"/>
      <c r="G3" s="2"/>
      <c r="H3" s="2"/>
      <c r="I3" s="2"/>
      <c r="J3" s="2"/>
      <c r="K3" s="2"/>
      <c r="L3" s="2"/>
      <c r="M3" s="2"/>
      <c r="N3" s="2"/>
      <c r="O3" s="2"/>
      <c r="P3" s="2"/>
      <c r="Q3" s="2"/>
      <c r="R3" s="2"/>
      <c r="S3" s="2"/>
      <c r="T3" s="2"/>
      <c r="U3" s="2"/>
      <c r="V3" s="2"/>
      <c r="W3" s="2"/>
      <c r="X3" s="2"/>
      <c r="Y3" s="2"/>
      <c r="Z3" s="2"/>
    </row>
    <row r="4" spans="1:26" ht="12.75" customHeight="1">
      <c r="A4" s="5" t="s">
        <v>2</v>
      </c>
      <c r="B4" s="5"/>
      <c r="C4" s="5"/>
      <c r="D4" s="5"/>
      <c r="E4" s="5"/>
      <c r="F4" s="5"/>
      <c r="G4" s="2"/>
      <c r="H4" s="2"/>
      <c r="I4" s="2"/>
      <c r="J4" s="2"/>
      <c r="K4" s="2"/>
      <c r="L4" s="2"/>
      <c r="M4" s="2"/>
      <c r="N4" s="2"/>
      <c r="O4" s="2"/>
      <c r="P4" s="2"/>
      <c r="Q4" s="2"/>
      <c r="R4" s="2"/>
      <c r="S4" s="2"/>
      <c r="T4" s="2"/>
      <c r="U4" s="2"/>
      <c r="V4" s="2"/>
      <c r="W4" s="2"/>
      <c r="X4" s="2"/>
      <c r="Y4" s="2"/>
      <c r="Z4" s="2"/>
    </row>
    <row r="5" spans="1:26" ht="12.75" customHeight="1">
      <c r="A5" s="6" t="s">
        <v>3</v>
      </c>
      <c r="B5" s="6"/>
      <c r="C5" s="6"/>
      <c r="D5" s="6"/>
      <c r="E5" s="6"/>
      <c r="F5" s="6"/>
      <c r="G5" s="2"/>
      <c r="H5" s="2"/>
      <c r="I5" s="2"/>
      <c r="J5" s="2"/>
      <c r="K5" s="2"/>
      <c r="L5" s="2"/>
      <c r="M5" s="2"/>
      <c r="N5" s="2"/>
      <c r="O5" s="2"/>
      <c r="P5" s="2"/>
      <c r="Q5" s="2"/>
      <c r="R5" s="2"/>
      <c r="S5" s="2"/>
      <c r="T5" s="2"/>
      <c r="U5" s="2"/>
      <c r="V5" s="2"/>
      <c r="W5" s="2"/>
      <c r="X5" s="2"/>
      <c r="Y5" s="2"/>
      <c r="Z5" s="2"/>
    </row>
    <row r="6" spans="1:26" ht="12.75" customHeight="1">
      <c r="A6" s="75" t="s">
        <v>130</v>
      </c>
      <c r="B6" s="75"/>
      <c r="C6" s="75"/>
      <c r="D6" s="75"/>
      <c r="E6" s="75"/>
      <c r="F6" s="75"/>
      <c r="G6" s="2"/>
      <c r="H6" s="2"/>
      <c r="I6" s="2"/>
      <c r="J6" s="2"/>
      <c r="K6" s="2"/>
      <c r="L6" s="2"/>
      <c r="M6" s="2"/>
      <c r="N6" s="2"/>
      <c r="O6" s="2"/>
      <c r="P6" s="2"/>
      <c r="Q6" s="2"/>
      <c r="R6" s="2"/>
      <c r="S6" s="2"/>
      <c r="T6" s="2"/>
      <c r="U6" s="2"/>
      <c r="V6" s="2"/>
      <c r="W6" s="2"/>
      <c r="X6" s="2"/>
      <c r="Y6" s="2"/>
      <c r="Z6" s="2"/>
    </row>
    <row r="7" spans="1:26" ht="12.75" customHeight="1">
      <c r="A7" s="33"/>
      <c r="B7" s="33"/>
      <c r="C7" s="33"/>
      <c r="D7" s="33"/>
      <c r="E7" s="33"/>
      <c r="F7" s="33"/>
      <c r="G7" s="2"/>
      <c r="H7" s="2"/>
      <c r="I7" s="2"/>
      <c r="J7" s="2"/>
      <c r="K7" s="2"/>
      <c r="L7" s="2"/>
      <c r="M7" s="2"/>
      <c r="N7" s="2"/>
      <c r="O7" s="2"/>
      <c r="P7" s="2"/>
      <c r="Q7" s="2"/>
      <c r="R7" s="2"/>
      <c r="S7" s="2"/>
      <c r="T7" s="2"/>
      <c r="U7" s="2"/>
      <c r="V7" s="2"/>
      <c r="W7" s="2"/>
      <c r="X7" s="2"/>
      <c r="Y7" s="2"/>
      <c r="Z7" s="2"/>
    </row>
    <row r="8" spans="1:26" ht="12.75" customHeight="1">
      <c r="A8" s="10" t="s">
        <v>131</v>
      </c>
      <c r="B8" s="10"/>
      <c r="C8" s="10"/>
      <c r="D8" s="10"/>
      <c r="E8" s="10"/>
      <c r="F8" s="76">
        <f>Planilha_Orçamentária_5Dias!H35</f>
        <v>56924.8756</v>
      </c>
      <c r="G8" s="2"/>
      <c r="H8" s="2"/>
      <c r="I8" s="2"/>
      <c r="J8" s="2"/>
      <c r="K8" s="2"/>
      <c r="L8" s="2"/>
      <c r="M8" s="2"/>
      <c r="N8" s="2"/>
      <c r="O8" s="2"/>
      <c r="P8" s="2"/>
      <c r="Q8" s="2"/>
      <c r="R8" s="2"/>
      <c r="S8" s="2"/>
      <c r="T8" s="2"/>
      <c r="U8" s="2"/>
      <c r="V8" s="2"/>
      <c r="W8" s="2"/>
      <c r="X8" s="2"/>
      <c r="Y8" s="2"/>
      <c r="Z8" s="2"/>
    </row>
    <row r="9" spans="1:26" ht="12.75" customHeight="1">
      <c r="A9" s="2"/>
      <c r="B9" s="2"/>
      <c r="C9" s="2"/>
      <c r="D9" s="2"/>
      <c r="E9" s="2"/>
      <c r="F9" s="2"/>
      <c r="G9" s="2"/>
      <c r="H9" s="2"/>
      <c r="I9" s="2"/>
      <c r="J9" s="2"/>
      <c r="K9" s="2"/>
      <c r="L9" s="2"/>
      <c r="M9" s="2"/>
      <c r="N9" s="2"/>
      <c r="O9" s="2"/>
      <c r="P9" s="2"/>
      <c r="Q9" s="2"/>
      <c r="R9" s="2"/>
      <c r="S9" s="2"/>
      <c r="T9" s="2"/>
      <c r="U9" s="2"/>
      <c r="V9" s="2"/>
      <c r="W9" s="2"/>
      <c r="X9" s="2"/>
      <c r="Y9" s="2"/>
      <c r="Z9" s="2"/>
    </row>
    <row r="10" spans="1:26" ht="12.75" customHeight="1">
      <c r="A10" s="10" t="s">
        <v>132</v>
      </c>
      <c r="B10" s="11" t="s">
        <v>133</v>
      </c>
      <c r="C10" s="10" t="s">
        <v>134</v>
      </c>
      <c r="D10" s="10" t="s">
        <v>135</v>
      </c>
      <c r="E10" s="11" t="s">
        <v>136</v>
      </c>
      <c r="F10" s="11" t="s">
        <v>137</v>
      </c>
      <c r="G10" s="2"/>
      <c r="H10" s="2"/>
      <c r="I10" s="2"/>
      <c r="J10" s="2"/>
      <c r="K10" s="2"/>
      <c r="L10" s="2"/>
      <c r="M10" s="2"/>
      <c r="N10" s="2"/>
      <c r="O10" s="2"/>
      <c r="P10" s="2"/>
      <c r="Q10" s="2"/>
      <c r="R10" s="2"/>
      <c r="S10" s="2"/>
      <c r="T10" s="2"/>
      <c r="U10" s="2"/>
      <c r="V10" s="2"/>
      <c r="W10" s="2"/>
      <c r="X10" s="2"/>
      <c r="Y10" s="2"/>
      <c r="Z10" s="2"/>
    </row>
    <row r="11" spans="1:26" ht="12.75" customHeight="1">
      <c r="A11" s="12">
        <v>1</v>
      </c>
      <c r="B11" s="12">
        <v>1</v>
      </c>
      <c r="C11" s="77">
        <v>1</v>
      </c>
      <c r="D11" s="78">
        <f>$F$8*C11</f>
        <v>56924.8756</v>
      </c>
      <c r="E11" s="77">
        <f>C11</f>
        <v>1</v>
      </c>
      <c r="F11" s="78">
        <f>D11</f>
        <v>56924.8756</v>
      </c>
      <c r="G11" s="2"/>
      <c r="H11" s="2"/>
      <c r="I11" s="2"/>
      <c r="J11" s="2"/>
      <c r="K11" s="2"/>
      <c r="L11" s="2"/>
      <c r="M11" s="2"/>
      <c r="N11" s="2"/>
      <c r="O11" s="2"/>
      <c r="P11" s="2"/>
      <c r="Q11" s="2"/>
      <c r="R11" s="2"/>
      <c r="S11" s="2"/>
      <c r="T11" s="2"/>
      <c r="U11" s="2"/>
      <c r="V11" s="2"/>
      <c r="W11" s="2"/>
      <c r="X11" s="2"/>
      <c r="Y11" s="2"/>
      <c r="Z11" s="2"/>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mergeCells count="8">
    <mergeCell ref="A1:F1"/>
    <mergeCell ref="A2:F2"/>
    <mergeCell ref="A3:F3"/>
    <mergeCell ref="A4:F4"/>
    <mergeCell ref="A5:F5"/>
    <mergeCell ref="A6:F6"/>
    <mergeCell ref="A7:F7"/>
    <mergeCell ref="A8:E8"/>
  </mergeCells>
  <printOptions horizontalCentered="1"/>
  <pageMargins left="0.511805555555555" right="0.511805555555555" top="0.7875" bottom="0.7875" header="0.511805555555555" footer="0.511805555555555"/>
  <pageSetup fitToHeight="0" fitToWidth="1" horizontalDpi="300" verticalDpi="300" orientation="portrait" paperSize="9" copies="1"/>
  <drawing r:id="rId1"/>
</worksheet>
</file>

<file path=docProps/app.xml><?xml version="1.0" encoding="utf-8"?>
<Properties xmlns="http://schemas.openxmlformats.org/officeDocument/2006/extended-properties" xmlns:vt="http://schemas.openxmlformats.org/officeDocument/2006/docPropsVTypes">
  <Application>LibreOffice/6.0.4.2$Windows_x86 LibreOffice_project/9b0d9b32d5dcda91d2f1a96dc04c645c450872bf</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Leidiane</dc:creator>
  <cp:keywords/>
  <dc:description/>
  <cp:lastModifiedBy/>
  <dcterms:created xsi:type="dcterms:W3CDTF">2020-05-21T14:56:03Z</dcterms:created>
  <cp:category/>
  <cp:version/>
  <cp:contentType/>
  <cp:contentStatus/>
</cp:coreProperties>
</file>