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931"/>
  <workbookPr/>
  <bookViews>
    <workbookView xWindow="65416" yWindow="65416" windowWidth="24240" windowHeight="13140" activeTab="5"/>
  </bookViews>
  <sheets>
    <sheet name="Memorial_Calculo" sheetId="1" r:id="rId1"/>
    <sheet name="Pesquisas_Preço" sheetId="2" r:id="rId2"/>
    <sheet name="Modelo_Pesquisas" sheetId="3" r:id="rId3"/>
    <sheet name="Composição de BDI" sheetId="4" r:id="rId4"/>
    <sheet name="Planilha_Orçamentária" sheetId="5" r:id="rId5"/>
    <sheet name="Cronograma_Físico_Financeiro" sheetId="6" r:id="rId6"/>
  </sheets>
  <definedNames/>
  <calcPr calcId="181029"/>
  <extLst/>
</workbook>
</file>

<file path=xl/sharedStrings.xml><?xml version="1.0" encoding="utf-8"?>
<sst xmlns="http://schemas.openxmlformats.org/spreadsheetml/2006/main" count="308" uniqueCount="135">
  <si>
    <t>República Federativa do Brasil – Estado do Rio de Janeiro</t>
  </si>
  <si>
    <t>Prefeitura Municipal de Quissamã</t>
  </si>
  <si>
    <t>Rua Conde Araruama, n° 425 – Quissamã - RJ</t>
  </si>
  <si>
    <t>SERVIÇOS DE INSTALAÇÕES ELÉTRICAS CARNAVAL 2022</t>
  </si>
  <si>
    <t>Memorial de Cálculo</t>
  </si>
  <si>
    <t>LOCAÇÃO DE MATERIAIS</t>
  </si>
  <si>
    <t>Item</t>
  </si>
  <si>
    <t>Tabela</t>
  </si>
  <si>
    <t>Código</t>
  </si>
  <si>
    <t>Descrição</t>
  </si>
  <si>
    <t>Unidade</t>
  </si>
  <si>
    <t>Quantidade</t>
  </si>
  <si>
    <t>PESQUISAS DE MERCADO</t>
  </si>
  <si>
    <t>PESQ.1</t>
  </si>
  <si>
    <t>LOCAÇÃO DE 24 REFLETORES DE LED DE 400W, 42 REFLETORES DE LED DE 200W, 06 POSTES GALVANIZADOS 9MTS, 07 POSTES DE CONCRETO 09X200KGF, 07 CRUZETAS DE MADEIRA DE 2MT, PARAFUSOS, FERRAGENS E OUTROS ACESSÓRIOS.</t>
  </si>
  <si>
    <t>24 Refletores de LED de 400W, sendo: 24 unidades na Av. Barão de Vila Franca (da esquina da Rua Comendador José Julião até o DPO).</t>
  </si>
  <si>
    <t>DIA</t>
  </si>
  <si>
    <t>42 Refletores de LED de 200W, sendo: 12 unidades na Av. Barão de Vila Franca ( do DPO até o Trevo); 10 unidades nos  arredores da Praça Brigadeiro José Caetano; 12 unidades na Prefeitura Municipal de Quissamã; 5 unidades no Pátio da Igreja Matriz; 3 unidades na Av. Francisco de Assis Carneiro da Silva nos arredores do palco.</t>
  </si>
  <si>
    <t>06 Postes galvanizados sendo: 2 unidades na Av. Barão de Vila Franca (em frente ao Banco do Brasil); 3 unidades nos arredores da Praça Brigadeiro José Caetano; 1 unidade na Av. Francisco de Assis Carneiro da Silva nos arredores do Palco.</t>
  </si>
  <si>
    <t>07 Postes de concreto, sendo: 6 unidades na Av. barão de Vila Franca (do DPO até o Trevo) e 1 unidade no Pátio da Igreja Matriz.</t>
  </si>
  <si>
    <t xml:space="preserve">07 Cruzetas de Madeira, sendo: 6 unidades na Av. Barão de Vila Franca (do DPO até o Trevo) e 1 unidade no Pátio da Igreja Matriz. </t>
  </si>
  <si>
    <t>PESQ.2</t>
  </si>
  <si>
    <t>LOCAÇÃO DE 120MT DE CABO PRÉ-REUNIDO AL 4#120/70MM2 COM NEUTRO, 200 MT DE CABO PRÉ-REUNIDO AL 4#95/70MM2 COM NEUTRO, 300 MT DE CABO PRÉ-REUNIDO AL 4#50/50MM2 COM NEUTRO, 150 MT DE CABO PRÉ-REUNIDO AL 4#35/35MM2 COM NEUTRO, 400 MT DE CABO SINGELO SEÇÃO 1X16MM2, 600 MT DE FIO SINGELO 6MM2, 300 MT DE FIO SINGELO 4MM2, 400 MT DE FIO PARALELO 2X2,5MM2, 400 MT DE FIO PARALELO 2X4MM2, 20 DISJUNTORES BIPOLARES DE 50A, 01 DISJUNTOR TRIPOLAR DE 200A, 01 DISJUNTOR TRIPOLAR DE 150A, 03 DISJUNTORES TRIPOLARES DE 100A, 08 DISJUNTORES TRIPOLARES DE 50A, 01 CHAVE SECCIONADORA TRIPOLAR DE 400A, 150 CONECTORES AUTO PERFURANTE PARA CABO PRÉ-REUNIDO 4#50/50MM2, FERRAGENS E DEMAIS ACESSÓRIOS.</t>
  </si>
  <si>
    <t>Material a ser utilizado para fazer a interligação elétrica de todos os materiais do itens 1 e 4 desta planilha. Nos seguintes locais: Av. Barão de Vila Franca, Praça Brigadeiro José Caetano, Av. Francisco de Assis Carneiro da Silva; Pátio da Igreja Matriz, Pátio da Prefeitura.</t>
  </si>
  <si>
    <t>PESQ.3</t>
  </si>
  <si>
    <t>LOCAÇÃO DE 40 TOMADAS EM 127V, 20 TOMADAS EM 220V, 30 PONTOS DE ILUMINAÇÃO COM LÂMPADA MISTA DE 160W, 01 CHAVE SECCIONADORA TRIPOLAR DE 400A, 20 DISJUNTORES BIPOLARES DE 50A, 01 DISJUNTOR TRIPOLAR DE 200A.</t>
  </si>
  <si>
    <t>Material a ser utilizado na Praça Brigadeiro José Caetano para atender cerca de 20 (vinte) barracas de comércio ambulante, sendo: 2 tomadas de 127V, 1 tomada de 220V, 1 ponto de lâmpada mista de 160W e 1 disjuntor bipolar de 50A para cada barraca; 10 pontos de lâmpada mista para atender a parte externa das barracas; 1 chave seccionadora e 1 disjuntor tripolar de 200A para atender a todas as barracas.</t>
  </si>
  <si>
    <t>SINAPI</t>
  </si>
  <si>
    <t>GRUPO GERADOR COM CARENAGEM, MOTOR DIESEL POTÊNCIA STANDART ENTRE 250 E 260 KVA - CHP DIURNO. AF_12/2016</t>
  </si>
  <si>
    <t>Gerador a ser Instalado no estacionamento da prefeitura para atender a iluminação da Av. Barão de Vila Franca e da Praça Brigadeiro José Caetano por um período de 5 dias (de 20 até 24 de Abril). Período de 12 horas por noite.</t>
  </si>
  <si>
    <t>H</t>
  </si>
  <si>
    <t>SUBTOTAL DE LOCAÇÃO DE MATERIAIS</t>
  </si>
  <si>
    <t>LOCAÇÃO DE VEÍCULOS</t>
  </si>
  <si>
    <t>EMOP - Composições</t>
  </si>
  <si>
    <t>19.004.0006-C</t>
  </si>
  <si>
    <t>Caminhão carroceria fixa, trucado, 12T, motor diesel 142 CV, excl. motorista (CP)</t>
  </si>
  <si>
    <t xml:space="preserve">7 Dias (4 dias de montagem e 3 dias de desmontagem) x 7h por dia </t>
  </si>
  <si>
    <t>19.004.0081-C</t>
  </si>
  <si>
    <t>Guindauto capac. 4T. a aprox. 2mt alcance  vert. a aprox. 8mt, sobre chassi de caminhão, excl. este e excl. operador (CP)</t>
  </si>
  <si>
    <t>19.004.0045-C</t>
  </si>
  <si>
    <t>Veículo de passeio, 5 passageiros, motor bicombustível (gasolina e ácool) de 1.0 litro, exclusive motorista</t>
  </si>
  <si>
    <t xml:space="preserve">7 Dias (4 dias de montagem e 3 dias de desmontagem) x 4h por dia </t>
  </si>
  <si>
    <t>SUBTOTAL DE LOCAÇÃO DE VEÍCULOS</t>
  </si>
  <si>
    <t>MÃO-DE-OBRA</t>
  </si>
  <si>
    <t>05.105.0130-A</t>
  </si>
  <si>
    <t>Mão de obra de engenheiro ou arquiteto jr., inclusive encargos sociais</t>
  </si>
  <si>
    <t xml:space="preserve">7 Dias (4 dias de montagem e 3 dias de desmontagem) x 2h por dia x 1 profissional = 14h </t>
  </si>
  <si>
    <t>MÊS</t>
  </si>
  <si>
    <t>05.105.0112-A</t>
  </si>
  <si>
    <t>Mão de obra de eletricista, inclusive encargos sociais</t>
  </si>
  <si>
    <t xml:space="preserve">7 Dias (4 dias de montagem e 3 dias de desmontagem) x 8h por dia x 2 profissionais = 112h </t>
  </si>
  <si>
    <t>05.105.0115-A</t>
  </si>
  <si>
    <t>Mão de obra de ajudante, inclusive encargos sociais</t>
  </si>
  <si>
    <t xml:space="preserve">7 Dias (4 dias de montagem e 3 dias de desmontagem) x 8h por dia x 3 profissionais = 168h </t>
  </si>
  <si>
    <t>05.105.0127-A</t>
  </si>
  <si>
    <t>Mão de obra de encarregado de obra, inclusive encargos sociais</t>
  </si>
  <si>
    <t xml:space="preserve">7 Dias (4 dias de montagem e 3 dias de desmontagem) x 4h por dia x 1 profissional = 28h </t>
  </si>
  <si>
    <t>Mão de obra de eletricista, inclusive encargos sociais (Plantão)</t>
  </si>
  <si>
    <t>5 Dias de período noturno (de 20 até 24 de abril) x 8h por dia (das 19h às 04h) x 1 profissional = 40h; 4 dias de período diurno (de 21 até 24 de abril) x 8h por dia (das 10h às 19h) x 1 profissional = 32h</t>
  </si>
  <si>
    <t>Mão de obra de ajudante, inclusive encargos sociais (Plantão)</t>
  </si>
  <si>
    <t>05.105.0148-A</t>
  </si>
  <si>
    <t>Mão de obra de motorista, inclusive encargos sociais</t>
  </si>
  <si>
    <t xml:space="preserve">7 Dias (4 dias de montagem e 3 dias de desmontagem) x 7h por dia = 49h </t>
  </si>
  <si>
    <t>SUBTOTAL DE MÃO-DE-OBRA</t>
  </si>
  <si>
    <t>OBS. Pela tabela EMOP a referência de trabalho por mês dos profissionais é de 176 horas trabalhadas.</t>
  </si>
  <si>
    <t>Mapa das Cotações para Uso na Planilha de Composições</t>
  </si>
  <si>
    <t>Fornecedor</t>
  </si>
  <si>
    <t>Valor</t>
  </si>
  <si>
    <t>Média</t>
  </si>
  <si>
    <t>JL Empreiteira Serviços e Comércio Ltda</t>
  </si>
  <si>
    <t>DG Entretenimento Produções e Sonorização Ltda ME</t>
  </si>
  <si>
    <t>Talimaq Construtora Ltda</t>
  </si>
  <si>
    <t>MODELO DE COTAÇÃO</t>
  </si>
  <si>
    <t>RAZÃO SOCIAL:</t>
  </si>
  <si>
    <t>EMAIL:</t>
  </si>
  <si>
    <t>ENDEREÇO:</t>
  </si>
  <si>
    <t>CIDADE:</t>
  </si>
  <si>
    <t>CNPJ:</t>
  </si>
  <si>
    <t>ESTADO:</t>
  </si>
  <si>
    <t>CEP:</t>
  </si>
  <si>
    <t>CONTATO:</t>
  </si>
  <si>
    <t>TELEFONE:</t>
  </si>
  <si>
    <t>V. Unit.</t>
  </si>
  <si>
    <t>V. Total</t>
  </si>
  <si>
    <t>TOTAL</t>
  </si>
  <si>
    <t>DATA: ___/___/______</t>
  </si>
  <si>
    <t>VALIDADE:</t>
  </si>
  <si>
    <t>_____________________________________________________________________</t>
  </si>
  <si>
    <t>ASSINATURA / CARIMBO CNPJ</t>
  </si>
  <si>
    <t>Planilha de Composição de BDI</t>
  </si>
  <si>
    <t>Referência: Maio/2020</t>
  </si>
  <si>
    <t>Item componente do BDI</t>
  </si>
  <si>
    <t xml:space="preserve">Valores Propostos </t>
  </si>
  <si>
    <t>Tributos</t>
  </si>
  <si>
    <t>%</t>
  </si>
  <si>
    <t>AC</t>
  </si>
  <si>
    <t>Administração Central</t>
  </si>
  <si>
    <t>PIS</t>
  </si>
  <si>
    <t>R</t>
  </si>
  <si>
    <t>Riscos</t>
  </si>
  <si>
    <t>COFINS</t>
  </si>
  <si>
    <t>S + G</t>
  </si>
  <si>
    <t>Seguro e Garantia</t>
  </si>
  <si>
    <t>ISS</t>
  </si>
  <si>
    <t>DF</t>
  </si>
  <si>
    <t>Despesas Financeiras</t>
  </si>
  <si>
    <t>Total</t>
  </si>
  <si>
    <t>L</t>
  </si>
  <si>
    <t>Lucro</t>
  </si>
  <si>
    <t xml:space="preserve">I </t>
  </si>
  <si>
    <t>Tributos (PIS, COFINS e ISS)</t>
  </si>
  <si>
    <t>BDI %=</t>
  </si>
  <si>
    <t>Esta planilha foi elaborada conforme equação para cálculo do percentual do BDI recomendada pelo relatório do acórdão TCU – 2369/2011 e TCU – 2622/2013, conforme abaixo ilustrado.</t>
  </si>
  <si>
    <t>Planilha Orçamentária</t>
  </si>
  <si>
    <t>Referência:EMOP de 01/2022</t>
  </si>
  <si>
    <t>CAMINHÃO CARROCERIA FIXA, TRUCADO, 12T, MOTOR DIESEL 142 CV, EXCL. MOTORISTA (CP)</t>
  </si>
  <si>
    <t>GUINDAUTO CAPAC. 4T. A APROX. 2MT ALCANCE  VERT. A APROX. 8MT, SOBRE CHASSI DE CAMINHÃO, EXCL. ESTE E EXCL. OPERADOR (CP)</t>
  </si>
  <si>
    <t>VEÍCULO DE PASSEIO, 5 PASSAGEIROS, MOTOR BICOMBUSTÍVEL (GASOLINA E ÁCOOL) DE 1.0 LITRO, EXCLUSIVE MOTORISTA</t>
  </si>
  <si>
    <t>MÃO DE OBRA DE ENGENHEIRO OU ARQUITETO JR., INCLUSIVE ENCARGOS SOCIAIS</t>
  </si>
  <si>
    <t>MÃO DE OBRA DE ELETRICISTA, INCLUSIVE ENCARGOS SOCIAIS</t>
  </si>
  <si>
    <t>MÃO DE OBRA DE AJUDANTE, INCLUSIVE ENCARGOS SOCIAIS</t>
  </si>
  <si>
    <t>MÃO DE OBRA DE ENCARREGADO DE OBRA, INCLUSIVE ENCARGOS SOCIAIS</t>
  </si>
  <si>
    <t>MÃO DE OBRA DE ELETRICISTA, INCLUSIVE ENCARGOS SOCIAIS (PLANTÃO)</t>
  </si>
  <si>
    <t>MÃO DE OBRA DE AJUDANTE, INCLUSIVE ENCARGOS SOCIAIS (PLANTÃO)</t>
  </si>
  <si>
    <t>MÃO DE OBRA DE MOTORISTA, INCLUSIVE ENCARGOS SOCIAIS</t>
  </si>
  <si>
    <t>SUBTOTAL GERAL</t>
  </si>
  <si>
    <t>BDI (15%)</t>
  </si>
  <si>
    <t>Cronograma de Desembolso</t>
  </si>
  <si>
    <t>VALOR TOTAL DO CONTRATO</t>
  </si>
  <si>
    <t>Etapa</t>
  </si>
  <si>
    <t>Mês</t>
  </si>
  <si>
    <t>Percentual Executado</t>
  </si>
  <si>
    <t>Valor Etapa</t>
  </si>
  <si>
    <t>Percentual Acumulado</t>
  </si>
  <si>
    <t>Valor Acumulado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</si>
</sst>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R$&quot;\ * #,##0.00_-;\-&quot;R$&quot;\ * #,##0.00_-;_-&quot;R$&quot;\ * &quot;-&quot;??_-;_-@"/>
    <numFmt numFmtId="165" formatCode="[$R$ -416]#,##0.00"/>
    <numFmt numFmtId="166" formatCode="&quot;R$&quot;\ #,##0.00"/>
  </numFmts>
  <fonts count="19">
    <font>
      <sz val="10"/>
      <color rgb="FF000000"/>
      <name val="Calibri"/>
      <family val="2"/>
      <scheme val="minor"/>
    </font>
    <font>
      <sz val="10"/>
      <name val="Arial"/>
      <family val="2"/>
    </font>
    <font>
      <sz val="10"/>
      <color rgb="FF000000"/>
      <name val="Arial"/>
      <family val="2"/>
    </font>
    <font>
      <b/>
      <sz val="8"/>
      <color rgb="FF000000"/>
      <name val="Times New Roman"/>
      <family val="2"/>
    </font>
    <font>
      <b/>
      <sz val="10"/>
      <color rgb="FF000000"/>
      <name val="Calibri"/>
      <family val="2"/>
    </font>
    <font>
      <sz val="10"/>
      <name val="Calibri"/>
      <family val="2"/>
    </font>
    <font>
      <b/>
      <sz val="11"/>
      <color rgb="FFFFFFFF"/>
      <name val="Calibri"/>
      <family val="2"/>
    </font>
    <font>
      <sz val="8"/>
      <color rgb="FF000000"/>
      <name val="Calibri"/>
      <family val="2"/>
    </font>
    <font>
      <b/>
      <sz val="10"/>
      <color rgb="FF000000"/>
      <name val="Arial"/>
      <family val="2"/>
    </font>
    <font>
      <b/>
      <sz val="8"/>
      <color rgb="FF000000"/>
      <name val="Arial"/>
      <family val="2"/>
    </font>
    <font>
      <sz val="8"/>
      <color rgb="FF000000"/>
      <name val="Arial"/>
      <family val="2"/>
    </font>
    <font>
      <b/>
      <sz val="9"/>
      <color rgb="FF000000"/>
      <name val="Arial"/>
      <family val="2"/>
    </font>
    <font>
      <sz val="10"/>
      <color theme="1"/>
      <name val="Calibri"/>
      <family val="2"/>
      <scheme val="minor"/>
    </font>
    <font>
      <b/>
      <sz val="8"/>
      <color theme="1"/>
      <name val="Arial"/>
      <family val="2"/>
    </font>
    <font>
      <sz val="8"/>
      <color theme="1"/>
      <name val="Arial"/>
      <family val="2"/>
    </font>
    <font>
      <b/>
      <sz val="11"/>
      <color rgb="FF000000"/>
      <name val="Calibri"/>
      <family val="2"/>
    </font>
    <font>
      <sz val="11"/>
      <color rgb="FF000000"/>
      <name val="Calibri"/>
      <family val="2"/>
    </font>
    <font>
      <sz val="10"/>
      <color rgb="FF000000"/>
      <name val="Calibri"/>
      <family val="2"/>
    </font>
    <font>
      <b/>
      <i/>
      <sz val="11"/>
      <color rgb="FF000000"/>
      <name val="Calibri"/>
      <family val="2"/>
    </font>
  </fonts>
  <fills count="8">
    <fill>
      <patternFill/>
    </fill>
    <fill>
      <patternFill patternType="gray125"/>
    </fill>
    <fill>
      <patternFill patternType="solid">
        <fgColor rgb="FFFBE4D5"/>
        <bgColor indexed="64"/>
      </patternFill>
    </fill>
    <fill>
      <patternFill patternType="solid">
        <fgColor rgb="FFFFFFFF"/>
        <bgColor indexed="64"/>
      </patternFill>
    </fill>
    <fill>
      <patternFill patternType="solid">
        <fgColor rgb="FFF3F3F3"/>
        <bgColor indexed="64"/>
      </patternFill>
    </fill>
    <fill>
      <patternFill patternType="solid">
        <fgColor rgb="FFA5A5A5"/>
        <bgColor indexed="64"/>
      </patternFill>
    </fill>
    <fill>
      <patternFill patternType="solid">
        <fgColor rgb="FFFF9900"/>
        <bgColor indexed="64"/>
      </patternFill>
    </fill>
    <fill>
      <patternFill patternType="solid">
        <fgColor rgb="FF833C0B"/>
        <bgColor indexed="64"/>
      </patternFill>
    </fill>
  </fills>
  <borders count="35">
    <border>
      <left/>
      <right/>
      <top/>
      <bottom/>
      <diagonal/>
    </border>
    <border>
      <left style="thin">
        <color rgb="FF000000"/>
      </left>
      <right style="thin">
        <color rgb="FF000000"/>
      </right>
      <top style="thin">
        <color rgb="FF000000"/>
      </top>
      <bottom style="thin">
        <color rgb="FF000000"/>
      </bottom>
    </border>
    <border>
      <left/>
      <right/>
      <top style="medium">
        <color rgb="FF000000"/>
      </top>
      <bottom/>
    </border>
    <border>
      <left style="medium">
        <color rgb="FF000000"/>
      </left>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medium">
        <color rgb="FF000000"/>
      </left>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top/>
      <bottom style="thin">
        <color rgb="FF000000"/>
      </bottom>
    </border>
    <border>
      <left/>
      <right style="thin">
        <color rgb="FF000000"/>
      </right>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applyFont="1" applyAlignment="1">
      <alignment/>
    </xf>
    <xf numFmtId="0" fontId="2" fillId="0" borderId="0" xfId="0" applyFont="1" applyAlignment="1">
      <alignment horizontal="center"/>
    </xf>
    <xf numFmtId="0" fontId="2"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top"/>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164" fontId="2" fillId="0" borderId="0" xfId="0" applyNumberFormat="1"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wrapText="1"/>
    </xf>
    <xf numFmtId="49" fontId="12" fillId="0" borderId="0" xfId="0" applyNumberFormat="1" applyFont="1" applyAlignment="1">
      <alignment horizontal="center"/>
    </xf>
    <xf numFmtId="2" fontId="10"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6" fillId="3" borderId="0" xfId="0" applyFont="1" applyFill="1" applyAlignment="1">
      <alignment horizontal="center"/>
    </xf>
    <xf numFmtId="0" fontId="7" fillId="0" borderId="0" xfId="0" applyFont="1" applyAlignment="1">
      <alignment horizontal="right" vertical="top"/>
    </xf>
    <xf numFmtId="0" fontId="13" fillId="2" borderId="1" xfId="0" applyFont="1" applyFill="1" applyBorder="1" applyAlignment="1">
      <alignment horizontal="center"/>
    </xf>
    <xf numFmtId="0" fontId="13" fillId="2" borderId="1" xfId="0" applyFont="1" applyFill="1" applyBorder="1" applyAlignment="1">
      <alignment horizontal="center" wrapText="1"/>
    </xf>
    <xf numFmtId="0" fontId="14" fillId="0" borderId="1" xfId="0" applyFont="1" applyBorder="1" applyAlignment="1">
      <alignment horizontal="center" vertical="center" wrapText="1"/>
    </xf>
    <xf numFmtId="165" fontId="14" fillId="3" borderId="1" xfId="0" applyNumberFormat="1" applyFont="1" applyFill="1" applyBorder="1" applyAlignment="1">
      <alignment horizontal="center" vertical="center" wrapText="1"/>
    </xf>
    <xf numFmtId="0" fontId="7" fillId="0" borderId="2" xfId="0" applyFont="1" applyBorder="1" applyAlignment="1">
      <alignment horizontal="right" vertical="top"/>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165" fontId="10" fillId="0" borderId="1" xfId="0" applyNumberFormat="1" applyFont="1" applyBorder="1" applyAlignment="1">
      <alignment horizontal="left" vertical="center" wrapText="1"/>
    </xf>
    <xf numFmtId="166" fontId="10" fillId="0" borderId="1" xfId="0" applyNumberFormat="1" applyFont="1" applyBorder="1" applyAlignment="1">
      <alignment horizontal="left" vertical="center" wrapText="1"/>
    </xf>
    <xf numFmtId="164" fontId="13" fillId="4" borderId="1" xfId="0" applyNumberFormat="1" applyFont="1" applyFill="1" applyBorder="1" applyAlignment="1">
      <alignment horizontal="right"/>
    </xf>
    <xf numFmtId="0" fontId="2" fillId="0" borderId="0" xfId="0" applyFont="1" applyAlignment="1">
      <alignment horizontal="center"/>
    </xf>
    <xf numFmtId="0" fontId="16" fillId="0" borderId="0" xfId="0" applyFont="1"/>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5" xfId="0" applyFont="1" applyBorder="1" applyAlignment="1">
      <alignment horizontal="center"/>
    </xf>
    <xf numFmtId="0" fontId="15" fillId="0" borderId="6" xfId="0" applyFont="1" applyBorder="1" applyAlignment="1">
      <alignment horizontal="center"/>
    </xf>
    <xf numFmtId="2" fontId="16" fillId="2" borderId="7" xfId="0" applyNumberFormat="1" applyFont="1" applyFill="1" applyBorder="1" applyAlignment="1">
      <alignment horizontal="center" vertical="center"/>
    </xf>
    <xf numFmtId="0" fontId="16" fillId="0" borderId="8" xfId="0" applyFont="1" applyBorder="1" applyAlignment="1">
      <alignment horizontal="center"/>
    </xf>
    <xf numFmtId="10" fontId="4" fillId="0" borderId="6" xfId="0" applyNumberFormat="1" applyFont="1" applyBorder="1" applyAlignment="1">
      <alignment horizontal="center"/>
    </xf>
    <xf numFmtId="2" fontId="17" fillId="2" borderId="7" xfId="0" applyNumberFormat="1" applyFont="1" applyFill="1" applyBorder="1" applyAlignment="1">
      <alignment horizontal="center" vertical="center"/>
    </xf>
    <xf numFmtId="0" fontId="15" fillId="0" borderId="9" xfId="0" applyFont="1" applyBorder="1" applyAlignment="1">
      <alignment horizontal="center"/>
    </xf>
    <xf numFmtId="2" fontId="16" fillId="2" borderId="10" xfId="0" applyNumberFormat="1" applyFont="1" applyFill="1" applyBorder="1" applyAlignment="1">
      <alignment horizontal="center" vertical="center"/>
    </xf>
    <xf numFmtId="0" fontId="16" fillId="0" borderId="0" xfId="0" applyFont="1" applyAlignment="1">
      <alignment horizontal="center"/>
    </xf>
    <xf numFmtId="0" fontId="16" fillId="0" borderId="11" xfId="0" applyFont="1" applyBorder="1" applyAlignment="1">
      <alignment horizontal="center" vertical="center"/>
    </xf>
    <xf numFmtId="0" fontId="15" fillId="0" borderId="12" xfId="0" applyFont="1" applyBorder="1" applyAlignment="1">
      <alignment horizontal="center"/>
    </xf>
    <xf numFmtId="165" fontId="10"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6" fontId="11" fillId="5" borderId="1" xfId="0" applyNumberFormat="1" applyFont="1" applyFill="1" applyBorder="1" applyAlignment="1">
      <alignment horizontal="center"/>
    </xf>
    <xf numFmtId="0" fontId="10" fillId="0" borderId="1" xfId="0" applyFont="1" applyBorder="1" applyAlignment="1">
      <alignment horizontal="left" vertical="center" wrapText="1"/>
    </xf>
    <xf numFmtId="164" fontId="13" fillId="2" borderId="1" xfId="0" applyNumberFormat="1" applyFont="1" applyFill="1" applyBorder="1" applyAlignment="1">
      <alignment horizontal="right"/>
    </xf>
    <xf numFmtId="164" fontId="13" fillId="3" borderId="0" xfId="0" applyNumberFormat="1" applyFont="1" applyFill="1" applyAlignment="1">
      <alignment horizontal="right"/>
    </xf>
    <xf numFmtId="164" fontId="13" fillId="2" borderId="1" xfId="0" applyNumberFormat="1" applyFont="1" applyFill="1" applyBorder="1" applyAlignment="1">
      <alignment horizontal="right"/>
    </xf>
    <xf numFmtId="164" fontId="13" fillId="3" borderId="0" xfId="0" applyNumberFormat="1" applyFont="1" applyFill="1" applyAlignment="1">
      <alignment horizontal="right"/>
    </xf>
    <xf numFmtId="164" fontId="13" fillId="6" borderId="1" xfId="0" applyNumberFormat="1" applyFont="1" applyFill="1" applyBorder="1" applyAlignment="1">
      <alignment horizontal="right"/>
    </xf>
    <xf numFmtId="164" fontId="9" fillId="2" borderId="1" xfId="0" applyNumberFormat="1" applyFont="1" applyFill="1" applyBorder="1" applyAlignment="1">
      <alignment vertical="center"/>
    </xf>
    <xf numFmtId="10" fontId="10" fillId="0" borderId="1" xfId="0" applyNumberFormat="1" applyFont="1" applyBorder="1" applyAlignment="1">
      <alignment horizontal="center" vertical="center"/>
    </xf>
    <xf numFmtId="164" fontId="10" fillId="0" borderId="1" xfId="0" applyNumberFormat="1" applyFont="1" applyBorder="1" applyAlignment="1">
      <alignment horizontal="center" vertical="center"/>
    </xf>
    <xf numFmtId="10" fontId="10" fillId="0" borderId="1" xfId="0" applyNumberFormat="1" applyFont="1" applyBorder="1" applyAlignment="1">
      <alignment horizontal="center" vertical="center"/>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top"/>
    </xf>
    <xf numFmtId="0" fontId="4" fillId="0" borderId="13" xfId="0" applyFont="1" applyBorder="1" applyAlignment="1">
      <alignment horizontal="center" vertical="center" wrapText="1"/>
    </xf>
    <xf numFmtId="0" fontId="5" fillId="0" borderId="13" xfId="0" applyFont="1" applyBorder="1"/>
    <xf numFmtId="0" fontId="6" fillId="7" borderId="14" xfId="0" applyFont="1" applyFill="1" applyBorder="1" applyAlignment="1">
      <alignment horizontal="center"/>
    </xf>
    <xf numFmtId="0" fontId="5" fillId="0" borderId="15" xfId="0" applyFont="1" applyBorder="1"/>
    <xf numFmtId="0" fontId="5" fillId="0" borderId="16" xfId="0" applyFont="1" applyBorder="1"/>
    <xf numFmtId="0" fontId="7" fillId="0" borderId="17" xfId="0" applyFont="1" applyBorder="1" applyAlignment="1">
      <alignment horizontal="right" vertical="top"/>
    </xf>
    <xf numFmtId="0" fontId="5" fillId="0" borderId="17" xfId="0" applyFont="1" applyBorder="1"/>
    <xf numFmtId="0" fontId="11" fillId="5" borderId="18" xfId="0" applyFont="1" applyFill="1" applyBorder="1" applyAlignment="1">
      <alignment horizontal="center"/>
    </xf>
    <xf numFmtId="0" fontId="5" fillId="0" borderId="19" xfId="0" applyFont="1" applyBorder="1"/>
    <xf numFmtId="0" fontId="5" fillId="0" borderId="20" xfId="0" applyFont="1" applyBorder="1"/>
    <xf numFmtId="0" fontId="8" fillId="5" borderId="21" xfId="0" applyFont="1" applyFill="1" applyBorder="1" applyAlignment="1">
      <alignment horizontal="center" vertical="center"/>
    </xf>
    <xf numFmtId="0" fontId="5" fillId="0" borderId="21" xfId="0" applyFont="1" applyBorder="1"/>
    <xf numFmtId="0" fontId="2" fillId="0" borderId="0" xfId="0" applyFont="1" applyAlignment="1">
      <alignment/>
    </xf>
    <xf numFmtId="0" fontId="10" fillId="0" borderId="22" xfId="0" applyFont="1" applyBorder="1" applyAlignment="1">
      <alignment horizontal="center" vertical="center"/>
    </xf>
    <xf numFmtId="0" fontId="5" fillId="0" borderId="23" xfId="0" applyFont="1" applyBorder="1"/>
    <xf numFmtId="0" fontId="5" fillId="0" borderId="24" xfId="0" applyFont="1" applyBorder="1"/>
    <xf numFmtId="0" fontId="10" fillId="0" borderId="22" xfId="0" applyFont="1" applyBorder="1" applyAlignment="1">
      <alignment horizontal="center" vertical="center" wrapText="1"/>
    </xf>
    <xf numFmtId="0" fontId="10" fillId="0" borderId="22" xfId="0" applyFont="1" applyBorder="1" applyAlignment="1">
      <alignment horizontal="left" vertical="center" wrapText="1"/>
    </xf>
    <xf numFmtId="49" fontId="10" fillId="0" borderId="22" xfId="0" applyNumberFormat="1" applyFont="1" applyBorder="1" applyAlignment="1">
      <alignment horizontal="center" vertical="center" wrapText="1"/>
    </xf>
    <xf numFmtId="164" fontId="14" fillId="0" borderId="22" xfId="0" applyNumberFormat="1" applyFont="1" applyBorder="1" applyAlignment="1">
      <alignment horizontal="right" vertical="center"/>
    </xf>
    <xf numFmtId="0" fontId="9" fillId="3" borderId="18" xfId="0" applyFont="1" applyFill="1" applyBorder="1" applyAlignment="1">
      <alignment horizontal="left" vertical="center"/>
    </xf>
    <xf numFmtId="0" fontId="13" fillId="4" borderId="18" xfId="0" applyFont="1" applyFill="1" applyBorder="1" applyAlignment="1">
      <alignment horizontal="center"/>
    </xf>
    <xf numFmtId="0" fontId="9" fillId="3" borderId="18" xfId="0" applyFont="1" applyFill="1" applyBorder="1" applyAlignment="1">
      <alignment horizontal="left" vertical="center" wrapText="1"/>
    </xf>
    <xf numFmtId="0" fontId="7" fillId="0" borderId="2" xfId="0" applyFont="1" applyBorder="1" applyAlignment="1">
      <alignment horizontal="right" vertical="top"/>
    </xf>
    <xf numFmtId="0" fontId="5" fillId="0" borderId="2" xfId="0" applyFont="1" applyBorder="1"/>
    <xf numFmtId="0" fontId="15" fillId="0" borderId="14" xfId="0" applyFont="1" applyBorder="1" applyAlignment="1">
      <alignment horizontal="center" vertical="center"/>
    </xf>
    <xf numFmtId="0" fontId="5" fillId="0" borderId="25" xfId="0" applyFont="1" applyBorder="1"/>
    <xf numFmtId="0" fontId="15" fillId="0" borderId="26" xfId="0" applyFont="1" applyBorder="1" applyAlignment="1">
      <alignment horizontal="center" vertical="center"/>
    </xf>
    <xf numFmtId="0" fontId="16" fillId="0" borderId="27" xfId="0" applyFont="1" applyBorder="1" applyAlignment="1">
      <alignment horizontal="left" vertical="center"/>
    </xf>
    <xf numFmtId="0" fontId="5" fillId="0" borderId="28" xfId="0" applyFont="1" applyBorder="1"/>
    <xf numFmtId="0" fontId="16" fillId="0" borderId="27" xfId="0" applyFont="1" applyBorder="1" applyAlignment="1">
      <alignment horizontal="center" vertical="center"/>
    </xf>
    <xf numFmtId="0" fontId="5" fillId="0" borderId="29" xfId="0" applyFont="1" applyBorder="1"/>
    <xf numFmtId="0" fontId="16" fillId="0" borderId="18" xfId="0" applyFont="1" applyBorder="1" applyAlignment="1">
      <alignment horizontal="left" vertical="center"/>
    </xf>
    <xf numFmtId="0" fontId="16" fillId="0" borderId="18" xfId="0" applyFont="1" applyBorder="1" applyAlignment="1">
      <alignment horizontal="center" vertical="center"/>
    </xf>
    <xf numFmtId="0" fontId="5" fillId="0" borderId="30" xfId="0" applyFont="1" applyBorder="1"/>
    <xf numFmtId="0" fontId="16" fillId="0" borderId="0" xfId="0" applyFont="1"/>
    <xf numFmtId="2" fontId="15" fillId="2" borderId="26" xfId="0" applyNumberFormat="1" applyFont="1" applyFill="1" applyBorder="1" applyAlignment="1">
      <alignment horizontal="center" vertical="center"/>
    </xf>
    <xf numFmtId="0" fontId="18" fillId="0" borderId="0" xfId="0" applyFont="1" applyAlignment="1">
      <alignment horizontal="left" vertical="center" wrapText="1"/>
    </xf>
    <xf numFmtId="0" fontId="16" fillId="0" borderId="31" xfId="0" applyFont="1" applyBorder="1" applyAlignment="1">
      <alignment horizontal="left" vertical="center"/>
    </xf>
    <xf numFmtId="0" fontId="5" fillId="0" borderId="32" xfId="0" applyFont="1" applyBorder="1"/>
    <xf numFmtId="0" fontId="5" fillId="0" borderId="33" xfId="0" applyFont="1" applyBorder="1"/>
    <xf numFmtId="0" fontId="16" fillId="0" borderId="31" xfId="0" applyFont="1" applyBorder="1" applyAlignment="1">
      <alignment horizontal="center" vertical="center"/>
    </xf>
    <xf numFmtId="0" fontId="5" fillId="0" borderId="34" xfId="0" applyFont="1" applyBorder="1"/>
    <xf numFmtId="0" fontId="13" fillId="2" borderId="18" xfId="0" applyFont="1" applyFill="1" applyBorder="1" applyAlignment="1">
      <alignment horizontal="center"/>
    </xf>
    <xf numFmtId="0" fontId="13" fillId="6" borderId="18" xfId="0" applyFont="1" applyFill="1" applyBorder="1" applyAlignment="1">
      <alignment horizontal="center"/>
    </xf>
    <xf numFmtId="0" fontId="4" fillId="0" borderId="0" xfId="0" applyFont="1" applyAlignment="1">
      <alignment horizontal="center" vertical="center" wrapText="1"/>
    </xf>
    <xf numFmtId="0" fontId="9" fillId="2" borderId="18"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customschemas.google.com/relationships/workbookmetadata" Target="metadata"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4314825</xdr:colOff>
      <xdr:row>0</xdr:row>
      <xdr:rowOff>76200</xdr:rowOff>
    </xdr:from>
    <xdr:ext cx="1104900" cy="762000"/>
    <xdr:pic>
      <xdr:nvPicPr>
        <xdr:cNvPr id="2" name="image1.jpg" title="Imagem"/>
        <xdr:cNvPicPr preferRelativeResize="0">
          <a:picLocks noChangeAspect="1"/>
        </xdr:cNvPicPr>
      </xdr:nvPicPr>
      <xdr:blipFill>
        <a:blip r:embed="rId1"/>
        <a:stretch>
          <a:fillRect/>
        </a:stretch>
      </xdr:blipFill>
      <xdr:spPr>
        <a:xfrm>
          <a:off x="6991350" y="76200"/>
          <a:ext cx="1104900" cy="7620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3648075</xdr:colOff>
      <xdr:row>0</xdr:row>
      <xdr:rowOff>66675</xdr:rowOff>
    </xdr:from>
    <xdr:ext cx="1104900" cy="762000"/>
    <xdr:pic>
      <xdr:nvPicPr>
        <xdr:cNvPr id="2" name="image1.jpg" title="Imagem"/>
        <xdr:cNvPicPr preferRelativeResize="0">
          <a:picLocks noChangeAspect="1"/>
        </xdr:cNvPicPr>
      </xdr:nvPicPr>
      <xdr:blipFill>
        <a:blip r:embed="rId1"/>
        <a:stretch>
          <a:fillRect/>
        </a:stretch>
      </xdr:blipFill>
      <xdr:spPr>
        <a:xfrm>
          <a:off x="4724400" y="66675"/>
          <a:ext cx="1104900" cy="7620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2724150</xdr:colOff>
      <xdr:row>0</xdr:row>
      <xdr:rowOff>57150</xdr:rowOff>
    </xdr:from>
    <xdr:ext cx="1104900" cy="762000"/>
    <xdr:pic>
      <xdr:nvPicPr>
        <xdr:cNvPr id="2" name="image1.jpg"/>
        <xdr:cNvPicPr preferRelativeResize="0">
          <a:picLocks noChangeAspect="1"/>
        </xdr:cNvPicPr>
      </xdr:nvPicPr>
      <xdr:blipFill>
        <a:blip r:embed="rId1"/>
        <a:stretch>
          <a:fillRect/>
        </a:stretch>
      </xdr:blipFill>
      <xdr:spPr>
        <a:xfrm>
          <a:off x="4171950" y="57150"/>
          <a:ext cx="1104900" cy="7620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3409950</xdr:colOff>
      <xdr:row>0</xdr:row>
      <xdr:rowOff>57150</xdr:rowOff>
    </xdr:from>
    <xdr:ext cx="1104900" cy="762000"/>
    <xdr:pic>
      <xdr:nvPicPr>
        <xdr:cNvPr id="2" name="image3.jpg"/>
        <xdr:cNvPicPr preferRelativeResize="0">
          <a:picLocks noChangeAspect="1"/>
        </xdr:cNvPicPr>
      </xdr:nvPicPr>
      <xdr:blipFill>
        <a:blip r:embed="rId1"/>
        <a:stretch>
          <a:fillRect/>
        </a:stretch>
      </xdr:blipFill>
      <xdr:spPr>
        <a:xfrm>
          <a:off x="4991100" y="57150"/>
          <a:ext cx="1104900" cy="762000"/>
        </a:xfrm>
        <a:prstGeom prst="rect">
          <a:avLst/>
        </a:prstGeom>
        <a:noFill/>
        <a:ln>
          <a:noFill/>
        </a:ln>
      </xdr:spPr>
    </xdr:pic>
    <xdr:clientData/>
  </xdr:oneCellAnchor>
  <xdr:oneCellAnchor>
    <xdr:from>
      <xdr:col>0</xdr:col>
      <xdr:colOff>57150</xdr:colOff>
      <xdr:row>21</xdr:row>
      <xdr:rowOff>19050</xdr:rowOff>
    </xdr:from>
    <xdr:ext cx="3486150" cy="485775"/>
    <xdr:pic>
      <xdr:nvPicPr>
        <xdr:cNvPr id="3" name="image2.jpg"/>
        <xdr:cNvPicPr preferRelativeResize="0">
          <a:picLocks noChangeAspect="1"/>
        </xdr:cNvPicPr>
      </xdr:nvPicPr>
      <xdr:blipFill>
        <a:blip r:embed="rId2"/>
        <a:stretch>
          <a:fillRect/>
        </a:stretch>
      </xdr:blipFill>
      <xdr:spPr>
        <a:xfrm>
          <a:off x="57150" y="4143375"/>
          <a:ext cx="3486150" cy="48577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2371725</xdr:colOff>
      <xdr:row>0</xdr:row>
      <xdr:rowOff>57150</xdr:rowOff>
    </xdr:from>
    <xdr:ext cx="1104900" cy="762000"/>
    <xdr:pic>
      <xdr:nvPicPr>
        <xdr:cNvPr id="2" name="image1.jpg" title="Imagem"/>
        <xdr:cNvPicPr preferRelativeResize="0">
          <a:picLocks noChangeAspect="1"/>
        </xdr:cNvPicPr>
      </xdr:nvPicPr>
      <xdr:blipFill>
        <a:blip r:embed="rId1"/>
        <a:stretch>
          <a:fillRect/>
        </a:stretch>
      </xdr:blipFill>
      <xdr:spPr>
        <a:xfrm>
          <a:off x="5048250" y="57150"/>
          <a:ext cx="1104900" cy="7620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952500</xdr:colOff>
      <xdr:row>0</xdr:row>
      <xdr:rowOff>57150</xdr:rowOff>
    </xdr:from>
    <xdr:ext cx="1104900" cy="762000"/>
    <xdr:pic>
      <xdr:nvPicPr>
        <xdr:cNvPr id="2" name="image1.jpg"/>
        <xdr:cNvPicPr preferRelativeResize="0">
          <a:picLocks noChangeAspect="1"/>
        </xdr:cNvPicPr>
      </xdr:nvPicPr>
      <xdr:blipFill>
        <a:blip r:embed="rId1"/>
        <a:stretch>
          <a:fillRect/>
        </a:stretch>
      </xdr:blipFill>
      <xdr:spPr>
        <a:xfrm>
          <a:off x="2533650" y="57150"/>
          <a:ext cx="1104900" cy="76200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888"/>
  <sheetViews>
    <sheetView workbookViewId="0" topLeftCell="A4">
      <selection activeCell="A1" sqref="A1:G1"/>
    </sheetView>
  </sheetViews>
  <sheetFormatPr defaultColWidth="14.421875" defaultRowHeight="15" customHeight="1"/>
  <cols>
    <col min="1" max="1" width="9.57421875" style="0" customWidth="1"/>
    <col min="2" max="2" width="18.421875" style="0" customWidth="1"/>
    <col min="3" max="3" width="12.140625" style="0" customWidth="1"/>
    <col min="4" max="5" width="81.28125" style="0" customWidth="1"/>
    <col min="6" max="6" width="13.140625" style="0" customWidth="1"/>
    <col min="7" max="7" width="11.8515625" style="0" customWidth="1"/>
    <col min="8" max="8" width="9.140625" style="0" customWidth="1"/>
    <col min="9" max="9" width="14.28125" style="0" customWidth="1"/>
    <col min="10" max="25" width="8.7109375" style="0" customWidth="1"/>
  </cols>
  <sheetData>
    <row r="1" spans="1:25" ht="69" customHeight="1">
      <c r="A1" s="58"/>
      <c r="B1" s="59"/>
      <c r="C1" s="59"/>
      <c r="D1" s="59"/>
      <c r="E1" s="59"/>
      <c r="F1" s="59"/>
      <c r="G1" s="59"/>
      <c r="H1" s="2"/>
      <c r="I1" s="2"/>
      <c r="J1" s="2"/>
      <c r="K1" s="2"/>
      <c r="L1" s="2"/>
      <c r="M1" s="2"/>
      <c r="N1" s="2"/>
      <c r="O1" s="2"/>
      <c r="P1" s="2"/>
      <c r="Q1" s="2"/>
      <c r="R1" s="2"/>
      <c r="S1" s="2"/>
      <c r="T1" s="2"/>
      <c r="U1" s="2"/>
      <c r="V1" s="2"/>
      <c r="W1" s="2"/>
      <c r="X1" s="2"/>
      <c r="Y1" s="2"/>
    </row>
    <row r="2" spans="1:25" ht="12.75" customHeight="1">
      <c r="A2" s="60" t="s">
        <v>0</v>
      </c>
      <c r="B2" s="59"/>
      <c r="C2" s="59"/>
      <c r="D2" s="59"/>
      <c r="E2" s="59"/>
      <c r="F2" s="59"/>
      <c r="G2" s="59"/>
      <c r="H2" s="2"/>
      <c r="I2" s="2"/>
      <c r="J2" s="2"/>
      <c r="K2" s="2"/>
      <c r="L2" s="2"/>
      <c r="M2" s="2"/>
      <c r="N2" s="2"/>
      <c r="O2" s="2"/>
      <c r="P2" s="2"/>
      <c r="Q2" s="2"/>
      <c r="R2" s="2"/>
      <c r="S2" s="2"/>
      <c r="T2" s="2"/>
      <c r="U2" s="2"/>
      <c r="V2" s="2"/>
      <c r="W2" s="2"/>
      <c r="X2" s="2"/>
      <c r="Y2" s="2"/>
    </row>
    <row r="3" spans="1:25" ht="12.75" customHeight="1">
      <c r="A3" s="61" t="s">
        <v>1</v>
      </c>
      <c r="B3" s="59"/>
      <c r="C3" s="59"/>
      <c r="D3" s="59"/>
      <c r="E3" s="59"/>
      <c r="F3" s="59"/>
      <c r="G3" s="59"/>
      <c r="H3" s="2"/>
      <c r="I3" s="2"/>
      <c r="J3" s="2"/>
      <c r="K3" s="2"/>
      <c r="L3" s="2"/>
      <c r="M3" s="2"/>
      <c r="N3" s="2"/>
      <c r="O3" s="2"/>
      <c r="P3" s="2"/>
      <c r="Q3" s="2"/>
      <c r="R3" s="2"/>
      <c r="S3" s="2"/>
      <c r="T3" s="2"/>
      <c r="U3" s="2"/>
      <c r="V3" s="2"/>
      <c r="W3" s="2"/>
      <c r="X3" s="2"/>
      <c r="Y3" s="2"/>
    </row>
    <row r="4" spans="1:25" ht="12.75" customHeight="1">
      <c r="A4" s="62" t="s">
        <v>2</v>
      </c>
      <c r="B4" s="59"/>
      <c r="C4" s="59"/>
      <c r="D4" s="59"/>
      <c r="E4" s="59"/>
      <c r="F4" s="59"/>
      <c r="G4" s="59"/>
      <c r="H4" s="2"/>
      <c r="I4" s="2"/>
      <c r="J4" s="2"/>
      <c r="K4" s="2"/>
      <c r="L4" s="2"/>
      <c r="M4" s="2"/>
      <c r="N4" s="2"/>
      <c r="O4" s="2"/>
      <c r="P4" s="2"/>
      <c r="Q4" s="2"/>
      <c r="R4" s="2"/>
      <c r="S4" s="2"/>
      <c r="T4" s="2"/>
      <c r="U4" s="2"/>
      <c r="V4" s="2"/>
      <c r="W4" s="2"/>
      <c r="X4" s="2"/>
      <c r="Y4" s="2"/>
    </row>
    <row r="5" spans="1:25" ht="13.5" customHeight="1">
      <c r="A5" s="63" t="s">
        <v>3</v>
      </c>
      <c r="B5" s="64"/>
      <c r="C5" s="64"/>
      <c r="D5" s="64"/>
      <c r="E5" s="64"/>
      <c r="F5" s="64"/>
      <c r="G5" s="64"/>
      <c r="H5" s="2"/>
      <c r="I5" s="2"/>
      <c r="J5" s="2"/>
      <c r="K5" s="2"/>
      <c r="L5" s="2"/>
      <c r="M5" s="2"/>
      <c r="N5" s="2"/>
      <c r="O5" s="2"/>
      <c r="P5" s="2"/>
      <c r="Q5" s="2"/>
      <c r="R5" s="2"/>
      <c r="S5" s="2"/>
      <c r="T5" s="2"/>
      <c r="U5" s="2"/>
      <c r="V5" s="2"/>
      <c r="W5" s="2"/>
      <c r="X5" s="2"/>
      <c r="Y5" s="2"/>
    </row>
    <row r="6" spans="1:25" ht="12.75" customHeight="1">
      <c r="A6" s="65" t="s">
        <v>4</v>
      </c>
      <c r="B6" s="66"/>
      <c r="C6" s="66"/>
      <c r="D6" s="66"/>
      <c r="E6" s="66"/>
      <c r="F6" s="66"/>
      <c r="G6" s="67"/>
      <c r="H6" s="2"/>
      <c r="I6" s="2"/>
      <c r="J6" s="2"/>
      <c r="K6" s="2"/>
      <c r="L6" s="2"/>
      <c r="M6" s="2"/>
      <c r="N6" s="2"/>
      <c r="O6" s="2"/>
      <c r="P6" s="2"/>
      <c r="Q6" s="2"/>
      <c r="R6" s="2"/>
      <c r="S6" s="2"/>
      <c r="T6" s="2"/>
      <c r="U6" s="2"/>
      <c r="V6" s="2"/>
      <c r="W6" s="2"/>
      <c r="X6" s="2"/>
      <c r="Y6" s="2"/>
    </row>
    <row r="7" spans="1:25" ht="12.75" customHeight="1">
      <c r="A7" s="68"/>
      <c r="B7" s="69"/>
      <c r="C7" s="69"/>
      <c r="D7" s="69"/>
      <c r="E7" s="69"/>
      <c r="F7" s="69"/>
      <c r="G7" s="69"/>
      <c r="H7" s="2"/>
      <c r="I7" s="2"/>
      <c r="J7" s="2"/>
      <c r="K7" s="2"/>
      <c r="L7" s="2"/>
      <c r="M7" s="2"/>
      <c r="N7" s="2"/>
      <c r="O7" s="2"/>
      <c r="P7" s="2"/>
      <c r="Q7" s="2"/>
      <c r="R7" s="2"/>
      <c r="S7" s="2"/>
      <c r="T7" s="2"/>
      <c r="U7" s="2"/>
      <c r="V7" s="2"/>
      <c r="W7" s="2"/>
      <c r="X7" s="2"/>
      <c r="Y7" s="2"/>
    </row>
    <row r="8" spans="1:25" ht="12.75" customHeight="1">
      <c r="A8" s="73" t="s">
        <v>5</v>
      </c>
      <c r="B8" s="74"/>
      <c r="C8" s="74"/>
      <c r="D8" s="74"/>
      <c r="E8" s="74"/>
      <c r="F8" s="74"/>
      <c r="G8" s="74"/>
      <c r="H8" s="2"/>
      <c r="I8" s="2"/>
      <c r="J8" s="2"/>
      <c r="K8" s="2"/>
      <c r="L8" s="2"/>
      <c r="M8" s="2"/>
      <c r="N8" s="2"/>
      <c r="O8" s="2"/>
      <c r="P8" s="2"/>
      <c r="Q8" s="2"/>
      <c r="R8" s="2"/>
      <c r="S8" s="2"/>
      <c r="T8" s="2"/>
      <c r="U8" s="2"/>
      <c r="V8" s="2"/>
      <c r="W8" s="2"/>
      <c r="X8" s="2"/>
      <c r="Y8" s="2"/>
    </row>
    <row r="9" spans="1:25" ht="12.75" customHeight="1">
      <c r="A9" s="6" t="s">
        <v>6</v>
      </c>
      <c r="B9" s="7" t="s">
        <v>7</v>
      </c>
      <c r="C9" s="7" t="s">
        <v>8</v>
      </c>
      <c r="D9" s="6"/>
      <c r="E9" s="6" t="s">
        <v>9</v>
      </c>
      <c r="F9" s="6" t="s">
        <v>10</v>
      </c>
      <c r="G9" s="6" t="s">
        <v>11</v>
      </c>
      <c r="H9" s="2"/>
      <c r="I9" s="2"/>
      <c r="J9" s="2"/>
      <c r="K9" s="2"/>
      <c r="L9" s="2"/>
      <c r="M9" s="2"/>
      <c r="N9" s="2"/>
      <c r="O9" s="2"/>
      <c r="P9" s="2"/>
      <c r="Q9" s="2"/>
      <c r="R9" s="2"/>
      <c r="S9" s="2"/>
      <c r="T9" s="2"/>
      <c r="U9" s="2"/>
      <c r="V9" s="2"/>
      <c r="W9" s="2"/>
      <c r="X9" s="2"/>
      <c r="Y9" s="2"/>
    </row>
    <row r="10" spans="1:25" ht="22.5">
      <c r="A10" s="76">
        <v>1</v>
      </c>
      <c r="B10" s="79" t="s">
        <v>12</v>
      </c>
      <c r="C10" s="76" t="s">
        <v>13</v>
      </c>
      <c r="D10" s="80" t="s">
        <v>14</v>
      </c>
      <c r="E10" s="8" t="s">
        <v>15</v>
      </c>
      <c r="F10" s="81" t="s">
        <v>16</v>
      </c>
      <c r="G10" s="79">
        <v>5</v>
      </c>
      <c r="H10" s="2"/>
      <c r="I10" s="9"/>
      <c r="J10" s="2"/>
      <c r="K10" s="2"/>
      <c r="L10" s="2"/>
      <c r="M10" s="2"/>
      <c r="N10" s="2"/>
      <c r="O10" s="2"/>
      <c r="P10" s="2"/>
      <c r="Q10" s="2"/>
      <c r="R10" s="2"/>
      <c r="S10" s="2"/>
      <c r="T10" s="2"/>
      <c r="U10" s="2"/>
      <c r="V10" s="2"/>
      <c r="W10" s="2"/>
      <c r="X10" s="2"/>
      <c r="Y10" s="2"/>
    </row>
    <row r="11" spans="1:25" ht="45">
      <c r="A11" s="77"/>
      <c r="B11" s="77"/>
      <c r="C11" s="77"/>
      <c r="D11" s="77"/>
      <c r="E11" s="8" t="s">
        <v>17</v>
      </c>
      <c r="F11" s="77"/>
      <c r="G11" s="77"/>
      <c r="H11" s="2"/>
      <c r="I11" s="2"/>
      <c r="J11" s="2"/>
      <c r="K11" s="2"/>
      <c r="L11" s="2"/>
      <c r="M11" s="2"/>
      <c r="N11" s="2"/>
      <c r="O11" s="2"/>
      <c r="P11" s="2"/>
      <c r="Q11" s="2"/>
      <c r="R11" s="2"/>
      <c r="S11" s="2"/>
      <c r="T11" s="2"/>
      <c r="U11" s="2"/>
      <c r="V11" s="2"/>
      <c r="W11" s="2"/>
      <c r="X11" s="2"/>
      <c r="Y11" s="2"/>
    </row>
    <row r="12" spans="1:25" ht="33.75">
      <c r="A12" s="77"/>
      <c r="B12" s="77"/>
      <c r="C12" s="77"/>
      <c r="D12" s="77"/>
      <c r="E12" s="8" t="s">
        <v>18</v>
      </c>
      <c r="F12" s="77"/>
      <c r="G12" s="77"/>
      <c r="H12" s="2"/>
      <c r="I12" s="2"/>
      <c r="J12" s="2"/>
      <c r="K12" s="2"/>
      <c r="L12" s="2"/>
      <c r="M12" s="2"/>
      <c r="N12" s="2"/>
      <c r="O12" s="2"/>
      <c r="P12" s="2"/>
      <c r="Q12" s="2"/>
      <c r="R12" s="2"/>
      <c r="S12" s="2"/>
      <c r="T12" s="2"/>
      <c r="U12" s="2"/>
      <c r="V12" s="2"/>
      <c r="W12" s="2"/>
      <c r="X12" s="2"/>
      <c r="Y12" s="2"/>
    </row>
    <row r="13" spans="1:25" ht="22.5">
      <c r="A13" s="77"/>
      <c r="B13" s="77"/>
      <c r="C13" s="77"/>
      <c r="D13" s="77"/>
      <c r="E13" s="8" t="s">
        <v>19</v>
      </c>
      <c r="F13" s="77"/>
      <c r="G13" s="77"/>
      <c r="H13" s="2"/>
      <c r="I13" s="2"/>
      <c r="J13" s="2"/>
      <c r="K13" s="2"/>
      <c r="L13" s="2"/>
      <c r="M13" s="2"/>
      <c r="N13" s="2"/>
      <c r="O13" s="2"/>
      <c r="P13" s="2"/>
      <c r="Q13" s="2"/>
      <c r="R13" s="2"/>
      <c r="S13" s="2"/>
      <c r="T13" s="2"/>
      <c r="U13" s="2"/>
      <c r="V13" s="2"/>
      <c r="W13" s="2"/>
      <c r="X13" s="2"/>
      <c r="Y13" s="2"/>
    </row>
    <row r="14" spans="1:25" ht="22.5">
      <c r="A14" s="78"/>
      <c r="B14" s="78"/>
      <c r="C14" s="78"/>
      <c r="D14" s="78"/>
      <c r="E14" s="8" t="s">
        <v>20</v>
      </c>
      <c r="F14" s="78"/>
      <c r="G14" s="78"/>
      <c r="H14" s="2"/>
      <c r="I14" s="2"/>
      <c r="J14" s="2"/>
      <c r="K14" s="2"/>
      <c r="L14" s="2"/>
      <c r="M14" s="2"/>
      <c r="N14" s="2"/>
      <c r="O14" s="2"/>
      <c r="P14" s="2"/>
      <c r="Q14" s="2"/>
      <c r="R14" s="2"/>
      <c r="S14" s="2"/>
      <c r="T14" s="2"/>
      <c r="U14" s="2"/>
      <c r="V14" s="2"/>
      <c r="W14" s="2"/>
      <c r="X14" s="2"/>
      <c r="Y14" s="2"/>
    </row>
    <row r="15" spans="1:25" ht="90">
      <c r="A15" s="10">
        <f>A10+1</f>
        <v>2</v>
      </c>
      <c r="B15" s="11" t="s">
        <v>12</v>
      </c>
      <c r="C15" s="12" t="s">
        <v>21</v>
      </c>
      <c r="D15" s="8" t="s">
        <v>22</v>
      </c>
      <c r="E15" s="8" t="s">
        <v>23</v>
      </c>
      <c r="F15" s="13" t="s">
        <v>16</v>
      </c>
      <c r="G15" s="11">
        <v>5</v>
      </c>
      <c r="H15" s="2"/>
      <c r="I15" s="2"/>
      <c r="J15" s="2"/>
      <c r="K15" s="2"/>
      <c r="L15" s="2"/>
      <c r="M15" s="2"/>
      <c r="N15" s="2"/>
      <c r="O15" s="2"/>
      <c r="P15" s="2"/>
      <c r="Q15" s="2"/>
      <c r="R15" s="2"/>
      <c r="S15" s="2"/>
      <c r="T15" s="2"/>
      <c r="U15" s="2"/>
      <c r="V15" s="2"/>
      <c r="W15" s="2"/>
      <c r="X15" s="2"/>
      <c r="Y15" s="2"/>
    </row>
    <row r="16" spans="1:25" ht="45">
      <c r="A16" s="10">
        <f aca="true" t="shared" si="0" ref="A16:A17">A15+1</f>
        <v>3</v>
      </c>
      <c r="B16" s="11" t="s">
        <v>12</v>
      </c>
      <c r="C16" s="12" t="s">
        <v>24</v>
      </c>
      <c r="D16" s="8" t="s">
        <v>25</v>
      </c>
      <c r="E16" s="8" t="s">
        <v>26</v>
      </c>
      <c r="F16" s="13" t="s">
        <v>16</v>
      </c>
      <c r="G16" s="11">
        <v>5</v>
      </c>
      <c r="H16" s="2"/>
      <c r="I16" s="9"/>
      <c r="J16" s="2"/>
      <c r="K16" s="2"/>
      <c r="L16" s="2"/>
      <c r="M16" s="2"/>
      <c r="N16" s="2"/>
      <c r="O16" s="2"/>
      <c r="P16" s="2"/>
      <c r="Q16" s="2"/>
      <c r="R16" s="2"/>
      <c r="S16" s="2"/>
      <c r="T16" s="2"/>
      <c r="U16" s="2"/>
      <c r="V16" s="2"/>
      <c r="W16" s="2"/>
      <c r="X16" s="2"/>
      <c r="Y16" s="2"/>
    </row>
    <row r="17" spans="1:25" ht="33.75">
      <c r="A17" s="10">
        <f t="shared" si="0"/>
        <v>4</v>
      </c>
      <c r="B17" s="12" t="s">
        <v>27</v>
      </c>
      <c r="C17" s="12">
        <v>95872</v>
      </c>
      <c r="D17" s="8" t="s">
        <v>28</v>
      </c>
      <c r="E17" s="8" t="s">
        <v>29</v>
      </c>
      <c r="F17" s="13" t="s">
        <v>30</v>
      </c>
      <c r="G17" s="11">
        <f>12*5</f>
        <v>60</v>
      </c>
      <c r="H17" s="2"/>
      <c r="I17" s="2"/>
      <c r="J17" s="2"/>
      <c r="K17" s="2"/>
      <c r="L17" s="2"/>
      <c r="M17" s="2"/>
      <c r="N17" s="2"/>
      <c r="O17" s="2"/>
      <c r="P17" s="2"/>
      <c r="Q17" s="2"/>
      <c r="R17" s="2"/>
      <c r="S17" s="2"/>
      <c r="T17" s="2"/>
      <c r="U17" s="2"/>
      <c r="V17" s="2"/>
      <c r="W17" s="2"/>
      <c r="X17" s="2"/>
      <c r="Y17" s="2"/>
    </row>
    <row r="18" spans="1:25" ht="12.75" customHeight="1">
      <c r="A18" s="70" t="s">
        <v>31</v>
      </c>
      <c r="B18" s="71"/>
      <c r="C18" s="71"/>
      <c r="D18" s="71"/>
      <c r="E18" s="71"/>
      <c r="F18" s="71"/>
      <c r="G18" s="72"/>
      <c r="H18" s="2"/>
      <c r="I18" s="2"/>
      <c r="J18" s="2"/>
      <c r="K18" s="2"/>
      <c r="L18" s="2"/>
      <c r="M18" s="2"/>
      <c r="N18" s="2"/>
      <c r="O18" s="2"/>
      <c r="P18" s="2"/>
      <c r="Q18" s="2"/>
      <c r="R18" s="2"/>
      <c r="S18" s="2"/>
      <c r="T18" s="2"/>
      <c r="U18" s="2"/>
      <c r="V18" s="2"/>
      <c r="W18" s="2"/>
      <c r="X18" s="2"/>
      <c r="Y18" s="2"/>
    </row>
    <row r="19" spans="1:25" ht="12.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2.75" customHeight="1">
      <c r="A20" s="73" t="s">
        <v>32</v>
      </c>
      <c r="B20" s="74"/>
      <c r="C20" s="74"/>
      <c r="D20" s="74"/>
      <c r="E20" s="74"/>
      <c r="F20" s="74"/>
      <c r="G20" s="74"/>
      <c r="H20" s="2"/>
      <c r="I20" s="2"/>
      <c r="J20" s="2"/>
      <c r="K20" s="2"/>
      <c r="L20" s="2"/>
      <c r="M20" s="2"/>
      <c r="N20" s="2"/>
      <c r="O20" s="2"/>
      <c r="P20" s="2"/>
      <c r="Q20" s="2"/>
      <c r="R20" s="2"/>
      <c r="S20" s="2"/>
      <c r="T20" s="2"/>
      <c r="U20" s="2"/>
      <c r="V20" s="2"/>
      <c r="W20" s="2"/>
      <c r="X20" s="2"/>
      <c r="Y20" s="2"/>
    </row>
    <row r="21" spans="1:25" ht="12.75" customHeight="1">
      <c r="A21" s="6" t="s">
        <v>6</v>
      </c>
      <c r="B21" s="7" t="s">
        <v>7</v>
      </c>
      <c r="C21" s="7" t="s">
        <v>8</v>
      </c>
      <c r="D21" s="6"/>
      <c r="E21" s="6" t="s">
        <v>9</v>
      </c>
      <c r="F21" s="6" t="s">
        <v>10</v>
      </c>
      <c r="G21" s="6" t="s">
        <v>11</v>
      </c>
      <c r="H21" s="2"/>
      <c r="I21" s="2"/>
      <c r="J21" s="2"/>
      <c r="K21" s="2"/>
      <c r="L21" s="2"/>
      <c r="M21" s="2"/>
      <c r="N21" s="2"/>
      <c r="O21" s="2"/>
      <c r="P21" s="2"/>
      <c r="Q21" s="2"/>
      <c r="R21" s="2"/>
      <c r="S21" s="2"/>
      <c r="T21" s="2"/>
      <c r="U21" s="2"/>
      <c r="V21" s="2"/>
      <c r="W21" s="2"/>
      <c r="X21" s="2"/>
      <c r="Y21" s="2"/>
    </row>
    <row r="22" spans="1:25" ht="12.75">
      <c r="A22" s="12">
        <v>5</v>
      </c>
      <c r="B22" s="11" t="s">
        <v>33</v>
      </c>
      <c r="C22" s="11" t="s">
        <v>34</v>
      </c>
      <c r="D22" s="8" t="s">
        <v>35</v>
      </c>
      <c r="E22" s="8" t="s">
        <v>36</v>
      </c>
      <c r="F22" s="14" t="s">
        <v>30</v>
      </c>
      <c r="G22" s="11">
        <f aca="true" t="shared" si="1" ref="G22:G23">7*7</f>
        <v>49</v>
      </c>
      <c r="H22" s="2"/>
      <c r="I22" s="2"/>
      <c r="J22" s="2"/>
      <c r="K22" s="2"/>
      <c r="L22" s="2"/>
      <c r="M22" s="2"/>
      <c r="N22" s="2"/>
      <c r="O22" s="2"/>
      <c r="P22" s="2"/>
      <c r="Q22" s="2"/>
      <c r="R22" s="2"/>
      <c r="S22" s="2"/>
      <c r="T22" s="2"/>
      <c r="U22" s="2"/>
      <c r="V22" s="2"/>
      <c r="W22" s="2"/>
      <c r="X22" s="2"/>
      <c r="Y22" s="2"/>
    </row>
    <row r="23" spans="1:25" ht="22.5">
      <c r="A23" s="12">
        <v>6</v>
      </c>
      <c r="B23" s="11" t="s">
        <v>33</v>
      </c>
      <c r="C23" s="11" t="s">
        <v>37</v>
      </c>
      <c r="D23" s="8" t="s">
        <v>38</v>
      </c>
      <c r="E23" s="8" t="s">
        <v>36</v>
      </c>
      <c r="F23" s="13" t="s">
        <v>30</v>
      </c>
      <c r="G23" s="11">
        <f t="shared" si="1"/>
        <v>49</v>
      </c>
      <c r="H23" s="2"/>
      <c r="I23" s="2"/>
      <c r="J23" s="2"/>
      <c r="K23" s="2"/>
      <c r="L23" s="2"/>
      <c r="M23" s="2"/>
      <c r="N23" s="2"/>
      <c r="O23" s="2"/>
      <c r="P23" s="2"/>
      <c r="Q23" s="2"/>
      <c r="R23" s="2"/>
      <c r="S23" s="2"/>
      <c r="T23" s="2"/>
      <c r="U23" s="2"/>
      <c r="V23" s="2"/>
      <c r="W23" s="2"/>
      <c r="X23" s="2"/>
      <c r="Y23" s="2"/>
    </row>
    <row r="24" spans="1:25" ht="12.75">
      <c r="A24" s="12">
        <v>7</v>
      </c>
      <c r="B24" s="11" t="s">
        <v>33</v>
      </c>
      <c r="C24" s="11" t="s">
        <v>39</v>
      </c>
      <c r="D24" s="8" t="s">
        <v>40</v>
      </c>
      <c r="E24" s="8" t="s">
        <v>41</v>
      </c>
      <c r="F24" s="13" t="s">
        <v>30</v>
      </c>
      <c r="G24" s="11">
        <f>7*4</f>
        <v>28</v>
      </c>
      <c r="H24" s="2"/>
      <c r="I24" s="2"/>
      <c r="J24" s="2"/>
      <c r="K24" s="2"/>
      <c r="L24" s="2"/>
      <c r="M24" s="2"/>
      <c r="N24" s="2"/>
      <c r="O24" s="2"/>
      <c r="P24" s="2"/>
      <c r="Q24" s="2"/>
      <c r="R24" s="2"/>
      <c r="S24" s="2"/>
      <c r="T24" s="2"/>
      <c r="U24" s="2"/>
      <c r="V24" s="2"/>
      <c r="W24" s="2"/>
      <c r="X24" s="2"/>
      <c r="Y24" s="2"/>
    </row>
    <row r="25" spans="1:25" ht="12.75" customHeight="1">
      <c r="A25" s="70" t="s">
        <v>42</v>
      </c>
      <c r="B25" s="71"/>
      <c r="C25" s="71"/>
      <c r="D25" s="71"/>
      <c r="E25" s="71"/>
      <c r="F25" s="71"/>
      <c r="G25" s="72"/>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73" t="s">
        <v>43</v>
      </c>
      <c r="B27" s="74"/>
      <c r="C27" s="74"/>
      <c r="D27" s="74"/>
      <c r="E27" s="74"/>
      <c r="F27" s="74"/>
      <c r="G27" s="74"/>
      <c r="H27" s="2"/>
      <c r="I27" s="2"/>
      <c r="J27" s="2"/>
      <c r="K27" s="2"/>
      <c r="L27" s="2"/>
      <c r="M27" s="2"/>
      <c r="N27" s="2"/>
      <c r="O27" s="2"/>
      <c r="P27" s="2"/>
      <c r="Q27" s="2"/>
      <c r="R27" s="2"/>
      <c r="S27" s="2"/>
      <c r="T27" s="2"/>
      <c r="U27" s="2"/>
      <c r="V27" s="2"/>
      <c r="W27" s="2"/>
      <c r="X27" s="2"/>
      <c r="Y27" s="2"/>
    </row>
    <row r="28" spans="1:25" ht="12.75" customHeight="1">
      <c r="A28" s="6" t="s">
        <v>6</v>
      </c>
      <c r="B28" s="7" t="s">
        <v>7</v>
      </c>
      <c r="C28" s="7" t="s">
        <v>8</v>
      </c>
      <c r="D28" s="6"/>
      <c r="E28" s="6" t="s">
        <v>9</v>
      </c>
      <c r="F28" s="6" t="s">
        <v>10</v>
      </c>
      <c r="G28" s="6" t="s">
        <v>11</v>
      </c>
      <c r="H28" s="2"/>
      <c r="I28" s="2"/>
      <c r="J28" s="2"/>
      <c r="K28" s="2"/>
      <c r="L28" s="2"/>
      <c r="M28" s="2"/>
      <c r="N28" s="2"/>
      <c r="O28" s="2"/>
      <c r="P28" s="2"/>
      <c r="Q28" s="2"/>
      <c r="R28" s="2"/>
      <c r="S28" s="2"/>
      <c r="T28" s="2"/>
      <c r="U28" s="2"/>
      <c r="V28" s="2"/>
      <c r="W28" s="2"/>
      <c r="X28" s="2"/>
      <c r="Y28" s="2"/>
    </row>
    <row r="29" spans="1:25" ht="12.75">
      <c r="A29" s="12">
        <v>8</v>
      </c>
      <c r="B29" s="11" t="s">
        <v>33</v>
      </c>
      <c r="C29" s="11" t="s">
        <v>44</v>
      </c>
      <c r="D29" s="8" t="s">
        <v>45</v>
      </c>
      <c r="E29" s="8" t="s">
        <v>46</v>
      </c>
      <c r="F29" s="13" t="s">
        <v>47</v>
      </c>
      <c r="G29" s="15">
        <f>14/176</f>
        <v>0.07954545454545454</v>
      </c>
      <c r="H29" s="2"/>
      <c r="I29" s="2"/>
      <c r="J29" s="2"/>
      <c r="K29" s="2"/>
      <c r="L29" s="2"/>
      <c r="M29" s="2"/>
      <c r="N29" s="2"/>
      <c r="O29" s="2"/>
      <c r="P29" s="2"/>
      <c r="Q29" s="2"/>
      <c r="R29" s="2"/>
      <c r="S29" s="2"/>
      <c r="T29" s="2"/>
      <c r="U29" s="2"/>
      <c r="V29" s="2"/>
      <c r="W29" s="2"/>
      <c r="X29" s="2"/>
      <c r="Y29" s="2"/>
    </row>
    <row r="30" spans="1:25" ht="12.75">
      <c r="A30" s="12">
        <v>9</v>
      </c>
      <c r="B30" s="11" t="s">
        <v>33</v>
      </c>
      <c r="C30" s="11" t="s">
        <v>48</v>
      </c>
      <c r="D30" s="8" t="s">
        <v>49</v>
      </c>
      <c r="E30" s="8" t="s">
        <v>50</v>
      </c>
      <c r="F30" s="13" t="s">
        <v>47</v>
      </c>
      <c r="G30" s="15">
        <f>112/176</f>
        <v>0.6363636363636364</v>
      </c>
      <c r="H30" s="2"/>
      <c r="I30" s="2"/>
      <c r="J30" s="2"/>
      <c r="K30" s="2"/>
      <c r="L30" s="2"/>
      <c r="M30" s="2"/>
      <c r="N30" s="2"/>
      <c r="O30" s="2"/>
      <c r="P30" s="2"/>
      <c r="Q30" s="2"/>
      <c r="R30" s="2"/>
      <c r="S30" s="2"/>
      <c r="T30" s="2"/>
      <c r="U30" s="2"/>
      <c r="V30" s="2"/>
      <c r="W30" s="2"/>
      <c r="X30" s="2"/>
      <c r="Y30" s="2"/>
    </row>
    <row r="31" spans="1:25" ht="12.75">
      <c r="A31" s="12">
        <v>10</v>
      </c>
      <c r="B31" s="11" t="s">
        <v>33</v>
      </c>
      <c r="C31" s="11" t="s">
        <v>51</v>
      </c>
      <c r="D31" s="8" t="s">
        <v>52</v>
      </c>
      <c r="E31" s="8" t="s">
        <v>53</v>
      </c>
      <c r="F31" s="13" t="s">
        <v>47</v>
      </c>
      <c r="G31" s="15">
        <f>168/176</f>
        <v>0.9545454545454546</v>
      </c>
      <c r="H31" s="2"/>
      <c r="I31" s="2"/>
      <c r="J31" s="2"/>
      <c r="K31" s="2"/>
      <c r="L31" s="2"/>
      <c r="M31" s="2"/>
      <c r="N31" s="2"/>
      <c r="O31" s="2"/>
      <c r="P31" s="2"/>
      <c r="Q31" s="2"/>
      <c r="R31" s="2"/>
      <c r="S31" s="2"/>
      <c r="T31" s="2"/>
      <c r="U31" s="2"/>
      <c r="V31" s="2"/>
      <c r="W31" s="2"/>
      <c r="X31" s="2"/>
      <c r="Y31" s="2"/>
    </row>
    <row r="32" spans="1:25" ht="12.75">
      <c r="A32" s="12">
        <v>11</v>
      </c>
      <c r="B32" s="11" t="s">
        <v>33</v>
      </c>
      <c r="C32" s="11" t="s">
        <v>54</v>
      </c>
      <c r="D32" s="8" t="s">
        <v>55</v>
      </c>
      <c r="E32" s="8" t="s">
        <v>56</v>
      </c>
      <c r="F32" s="13" t="s">
        <v>47</v>
      </c>
      <c r="G32" s="15">
        <f>28/176</f>
        <v>0.1590909090909091</v>
      </c>
      <c r="H32" s="2"/>
      <c r="I32" s="2"/>
      <c r="J32" s="2"/>
      <c r="K32" s="2"/>
      <c r="L32" s="2"/>
      <c r="M32" s="2"/>
      <c r="N32" s="2"/>
      <c r="O32" s="2"/>
      <c r="P32" s="2"/>
      <c r="Q32" s="2"/>
      <c r="R32" s="2"/>
      <c r="S32" s="2"/>
      <c r="T32" s="2"/>
      <c r="U32" s="2"/>
      <c r="V32" s="2"/>
      <c r="W32" s="2"/>
      <c r="X32" s="2"/>
      <c r="Y32" s="2"/>
    </row>
    <row r="33" spans="1:25" ht="22.5">
      <c r="A33" s="12">
        <v>12</v>
      </c>
      <c r="B33" s="11" t="s">
        <v>33</v>
      </c>
      <c r="C33" s="11" t="s">
        <v>48</v>
      </c>
      <c r="D33" s="8" t="s">
        <v>57</v>
      </c>
      <c r="E33" s="8" t="s">
        <v>58</v>
      </c>
      <c r="F33" s="13" t="s">
        <v>47</v>
      </c>
      <c r="G33" s="15">
        <f aca="true" t="shared" si="2" ref="G33:G34">72/176</f>
        <v>0.4090909090909091</v>
      </c>
      <c r="H33" s="2"/>
      <c r="I33" s="2"/>
      <c r="J33" s="2"/>
      <c r="K33" s="2"/>
      <c r="L33" s="2"/>
      <c r="M33" s="2"/>
      <c r="N33" s="2"/>
      <c r="O33" s="2"/>
      <c r="P33" s="2"/>
      <c r="Q33" s="2"/>
      <c r="R33" s="2"/>
      <c r="S33" s="2"/>
      <c r="T33" s="2"/>
      <c r="U33" s="2"/>
      <c r="V33" s="2"/>
      <c r="W33" s="2"/>
      <c r="X33" s="2"/>
      <c r="Y33" s="2"/>
    </row>
    <row r="34" spans="1:25" ht="22.5">
      <c r="A34" s="12">
        <v>13</v>
      </c>
      <c r="B34" s="11" t="s">
        <v>33</v>
      </c>
      <c r="C34" s="11" t="s">
        <v>51</v>
      </c>
      <c r="D34" s="8" t="s">
        <v>59</v>
      </c>
      <c r="E34" s="8" t="s">
        <v>58</v>
      </c>
      <c r="F34" s="13" t="s">
        <v>47</v>
      </c>
      <c r="G34" s="15">
        <f t="shared" si="2"/>
        <v>0.4090909090909091</v>
      </c>
      <c r="H34" s="2"/>
      <c r="I34" s="2"/>
      <c r="J34" s="2"/>
      <c r="K34" s="2"/>
      <c r="L34" s="2"/>
      <c r="M34" s="2"/>
      <c r="N34" s="2"/>
      <c r="O34" s="2"/>
      <c r="P34" s="2"/>
      <c r="Q34" s="2"/>
      <c r="R34" s="2"/>
      <c r="S34" s="2"/>
      <c r="T34" s="2"/>
      <c r="U34" s="2"/>
      <c r="V34" s="2"/>
      <c r="W34" s="2"/>
      <c r="X34" s="2"/>
      <c r="Y34" s="2"/>
    </row>
    <row r="35" spans="1:25" ht="12.75">
      <c r="A35" s="12">
        <v>14</v>
      </c>
      <c r="B35" s="11" t="s">
        <v>33</v>
      </c>
      <c r="C35" s="11" t="s">
        <v>60</v>
      </c>
      <c r="D35" s="8" t="s">
        <v>61</v>
      </c>
      <c r="E35" s="8" t="s">
        <v>62</v>
      </c>
      <c r="F35" s="13" t="s">
        <v>47</v>
      </c>
      <c r="G35" s="15">
        <f>49/176</f>
        <v>0.2784090909090909</v>
      </c>
      <c r="H35" s="2"/>
      <c r="I35" s="2"/>
      <c r="J35" s="2"/>
      <c r="K35" s="2"/>
      <c r="L35" s="2"/>
      <c r="M35" s="2"/>
      <c r="N35" s="2"/>
      <c r="O35" s="2"/>
      <c r="P35" s="2"/>
      <c r="Q35" s="2"/>
      <c r="R35" s="2"/>
      <c r="S35" s="2"/>
      <c r="T35" s="2"/>
      <c r="U35" s="2"/>
      <c r="V35" s="2"/>
      <c r="W35" s="2"/>
      <c r="X35" s="2"/>
      <c r="Y35" s="2"/>
    </row>
    <row r="36" spans="1:25" ht="12.75" customHeight="1">
      <c r="A36" s="70" t="s">
        <v>63</v>
      </c>
      <c r="B36" s="71"/>
      <c r="C36" s="71"/>
      <c r="D36" s="71"/>
      <c r="E36" s="71"/>
      <c r="F36" s="71"/>
      <c r="G36" s="72"/>
      <c r="H36" s="2"/>
      <c r="I36" s="2"/>
      <c r="J36" s="2"/>
      <c r="K36" s="2"/>
      <c r="L36" s="2"/>
      <c r="M36" s="2"/>
      <c r="N36" s="2"/>
      <c r="O36" s="2"/>
      <c r="P36" s="2"/>
      <c r="Q36" s="2"/>
      <c r="R36" s="2"/>
      <c r="S36" s="2"/>
      <c r="T36" s="2"/>
      <c r="U36" s="2"/>
      <c r="V36" s="2"/>
      <c r="W36" s="2"/>
      <c r="X36" s="2"/>
      <c r="Y36" s="2"/>
    </row>
    <row r="37" spans="1:25" ht="12.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2.75" customHeight="1">
      <c r="A38" s="75" t="s">
        <v>64</v>
      </c>
      <c r="B38" s="59"/>
      <c r="C38" s="59"/>
      <c r="D38" s="59"/>
      <c r="E38" s="59"/>
      <c r="F38" s="59"/>
      <c r="G38" s="59"/>
      <c r="H38" s="2"/>
      <c r="I38" s="2"/>
      <c r="J38" s="2"/>
      <c r="K38" s="2"/>
      <c r="L38" s="2"/>
      <c r="M38" s="2"/>
      <c r="N38" s="2"/>
      <c r="O38" s="2"/>
      <c r="P38" s="2"/>
      <c r="Q38" s="2"/>
      <c r="R38" s="2"/>
      <c r="S38" s="2"/>
      <c r="T38" s="2"/>
      <c r="U38" s="2"/>
      <c r="V38" s="2"/>
      <c r="W38" s="2"/>
      <c r="X38" s="2"/>
      <c r="Y38" s="2"/>
    </row>
    <row r="39" spans="1:25" ht="12.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2.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2.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2.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2.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2.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2.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2.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2.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2.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2.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2.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2.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2.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2.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2.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2.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2.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2.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2.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2.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2.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2.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2.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2.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2.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2.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2.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2.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2.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2.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2.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2.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2.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2.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2.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2.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2.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sheetData>
  <mergeCells count="20">
    <mergeCell ref="A27:G27"/>
    <mergeCell ref="A36:G36"/>
    <mergeCell ref="A38:G38"/>
    <mergeCell ref="A8:G8"/>
    <mergeCell ref="A10:A14"/>
    <mergeCell ref="B10:B14"/>
    <mergeCell ref="C10:C14"/>
    <mergeCell ref="D10:D14"/>
    <mergeCell ref="F10:F14"/>
    <mergeCell ref="G10:G14"/>
    <mergeCell ref="A6:G6"/>
    <mergeCell ref="A7:G7"/>
    <mergeCell ref="A18:G18"/>
    <mergeCell ref="A20:G20"/>
    <mergeCell ref="A25:G25"/>
    <mergeCell ref="A1:G1"/>
    <mergeCell ref="A2:G2"/>
    <mergeCell ref="A3:G3"/>
    <mergeCell ref="A4:G4"/>
    <mergeCell ref="A5:G5"/>
  </mergeCells>
  <printOptions horizontalCentered="1"/>
  <pageMargins left="0.5118110236220472" right="0.5118110236220472" top="0.7874015748031497" bottom="0.7874015748031497" header="0" footer="0"/>
  <pageSetup fitToHeight="0" fitToWidth="1" horizontalDpi="600" verticalDpi="600" orientation="landscape" paperSize="9" scale="66" r:id="rId2"/>
  <colBreaks count="1" manualBreakCount="1">
    <brk id="7"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07"/>
  <sheetViews>
    <sheetView workbookViewId="0" topLeftCell="A1">
      <selection activeCell="A1" sqref="A1:G1"/>
    </sheetView>
  </sheetViews>
  <sheetFormatPr defaultColWidth="14.421875" defaultRowHeight="15" customHeight="1"/>
  <cols>
    <col min="1" max="1" width="7.8515625" style="0" customWidth="1"/>
    <col min="2" max="2" width="8.28125" style="0" customWidth="1"/>
    <col min="3" max="3" width="63.140625" style="0" customWidth="1"/>
    <col min="4" max="4" width="50.421875" style="0" customWidth="1"/>
    <col min="5" max="5" width="7.140625" style="0" customWidth="1"/>
    <col min="6" max="6" width="9.57421875" style="0" customWidth="1"/>
    <col min="7" max="7" width="10.00390625" style="0" customWidth="1"/>
    <col min="8" max="8" width="12.140625" style="0" customWidth="1"/>
    <col min="9" max="9" width="9.140625" style="0" customWidth="1"/>
    <col min="10" max="10" width="14.28125" style="0" customWidth="1"/>
    <col min="11" max="26" width="8.7109375" style="0" customWidth="1"/>
  </cols>
  <sheetData>
    <row r="1" spans="1:26" ht="69" customHeight="1">
      <c r="A1" s="58"/>
      <c r="B1" s="59"/>
      <c r="C1" s="59"/>
      <c r="D1" s="59"/>
      <c r="E1" s="59"/>
      <c r="F1" s="59"/>
      <c r="G1" s="59"/>
      <c r="H1" s="1"/>
      <c r="I1" s="2"/>
      <c r="J1" s="2"/>
      <c r="K1" s="2"/>
      <c r="L1" s="2"/>
      <c r="M1" s="2"/>
      <c r="N1" s="2"/>
      <c r="O1" s="2"/>
      <c r="P1" s="2"/>
      <c r="Q1" s="2"/>
      <c r="R1" s="2"/>
      <c r="S1" s="2"/>
      <c r="T1" s="2"/>
      <c r="U1" s="2"/>
      <c r="V1" s="2"/>
      <c r="W1" s="2"/>
      <c r="X1" s="2"/>
      <c r="Y1" s="2"/>
      <c r="Z1" s="2"/>
    </row>
    <row r="2" spans="1:26" ht="12.75" customHeight="1">
      <c r="A2" s="60" t="s">
        <v>0</v>
      </c>
      <c r="B2" s="59"/>
      <c r="C2" s="59"/>
      <c r="D2" s="59"/>
      <c r="E2" s="59"/>
      <c r="F2" s="59"/>
      <c r="G2" s="59"/>
      <c r="H2" s="3"/>
      <c r="I2" s="2"/>
      <c r="J2" s="2"/>
      <c r="K2" s="2"/>
      <c r="L2" s="2"/>
      <c r="M2" s="2"/>
      <c r="N2" s="2"/>
      <c r="O2" s="2"/>
      <c r="P2" s="2"/>
      <c r="Q2" s="2"/>
      <c r="R2" s="2"/>
      <c r="S2" s="2"/>
      <c r="T2" s="2"/>
      <c r="U2" s="2"/>
      <c r="V2" s="2"/>
      <c r="W2" s="2"/>
      <c r="X2" s="2"/>
      <c r="Y2" s="2"/>
      <c r="Z2" s="2"/>
    </row>
    <row r="3" spans="1:26" ht="12.75" customHeight="1">
      <c r="A3" s="61" t="s">
        <v>1</v>
      </c>
      <c r="B3" s="59"/>
      <c r="C3" s="59"/>
      <c r="D3" s="59"/>
      <c r="E3" s="59"/>
      <c r="F3" s="59"/>
      <c r="G3" s="59"/>
      <c r="H3" s="4"/>
      <c r="I3" s="2"/>
      <c r="J3" s="2"/>
      <c r="K3" s="2"/>
      <c r="L3" s="2"/>
      <c r="M3" s="2"/>
      <c r="N3" s="2"/>
      <c r="O3" s="2"/>
      <c r="P3" s="2"/>
      <c r="Q3" s="2"/>
      <c r="R3" s="2"/>
      <c r="S3" s="2"/>
      <c r="T3" s="2"/>
      <c r="U3" s="2"/>
      <c r="V3" s="2"/>
      <c r="W3" s="2"/>
      <c r="X3" s="2"/>
      <c r="Y3" s="2"/>
      <c r="Z3" s="2"/>
    </row>
    <row r="4" spans="1:26" ht="12.75" customHeight="1">
      <c r="A4" s="62" t="s">
        <v>2</v>
      </c>
      <c r="B4" s="59"/>
      <c r="C4" s="59"/>
      <c r="D4" s="59"/>
      <c r="E4" s="59"/>
      <c r="F4" s="59"/>
      <c r="G4" s="59"/>
      <c r="H4" s="5"/>
      <c r="I4" s="2"/>
      <c r="J4" s="2"/>
      <c r="K4" s="2"/>
      <c r="L4" s="2"/>
      <c r="M4" s="2"/>
      <c r="N4" s="2"/>
      <c r="O4" s="2"/>
      <c r="P4" s="2"/>
      <c r="Q4" s="2"/>
      <c r="R4" s="2"/>
      <c r="S4" s="2"/>
      <c r="T4" s="2"/>
      <c r="U4" s="2"/>
      <c r="V4" s="2"/>
      <c r="W4" s="2"/>
      <c r="X4" s="2"/>
      <c r="Y4" s="2"/>
      <c r="Z4" s="2"/>
    </row>
    <row r="5" spans="1:26" ht="13.5" customHeight="1">
      <c r="A5" s="63" t="s">
        <v>3</v>
      </c>
      <c r="B5" s="64"/>
      <c r="C5" s="64"/>
      <c r="D5" s="64"/>
      <c r="E5" s="64"/>
      <c r="F5" s="64"/>
      <c r="G5" s="64"/>
      <c r="H5" s="16"/>
      <c r="I5" s="2"/>
      <c r="J5" s="2"/>
      <c r="K5" s="2"/>
      <c r="L5" s="2"/>
      <c r="M5" s="2"/>
      <c r="N5" s="2"/>
      <c r="O5" s="2"/>
      <c r="P5" s="2"/>
      <c r="Q5" s="2"/>
      <c r="R5" s="2"/>
      <c r="S5" s="2"/>
      <c r="T5" s="2"/>
      <c r="U5" s="2"/>
      <c r="V5" s="2"/>
      <c r="W5" s="2"/>
      <c r="X5" s="2"/>
      <c r="Y5" s="2"/>
      <c r="Z5" s="2"/>
    </row>
    <row r="6" spans="1:26" ht="15">
      <c r="A6" s="65" t="s">
        <v>65</v>
      </c>
      <c r="B6" s="66"/>
      <c r="C6" s="66"/>
      <c r="D6" s="66"/>
      <c r="E6" s="66"/>
      <c r="F6" s="66"/>
      <c r="G6" s="67"/>
      <c r="H6" s="17"/>
      <c r="I6" s="2"/>
      <c r="J6" s="2"/>
      <c r="K6" s="2"/>
      <c r="L6" s="2"/>
      <c r="M6" s="2"/>
      <c r="N6" s="2"/>
      <c r="O6" s="2"/>
      <c r="P6" s="2"/>
      <c r="Q6" s="2"/>
      <c r="R6" s="2"/>
      <c r="S6" s="2"/>
      <c r="T6" s="2"/>
      <c r="U6" s="2"/>
      <c r="V6" s="2"/>
      <c r="W6" s="2"/>
      <c r="X6" s="2"/>
      <c r="Y6" s="2"/>
      <c r="Z6" s="2"/>
    </row>
    <row r="7" spans="1:26" ht="12.75" customHeight="1">
      <c r="A7" s="18"/>
      <c r="B7" s="18"/>
      <c r="C7" s="18"/>
      <c r="D7" s="18"/>
      <c r="E7" s="18"/>
      <c r="F7" s="18"/>
      <c r="G7" s="18"/>
      <c r="H7" s="18"/>
      <c r="I7" s="2"/>
      <c r="J7" s="2"/>
      <c r="K7" s="2"/>
      <c r="L7" s="2"/>
      <c r="M7" s="2"/>
      <c r="N7" s="2"/>
      <c r="O7" s="2"/>
      <c r="P7" s="2"/>
      <c r="Q7" s="2"/>
      <c r="R7" s="2"/>
      <c r="S7" s="2"/>
      <c r="T7" s="2"/>
      <c r="U7" s="2"/>
      <c r="V7" s="2"/>
      <c r="W7" s="2"/>
      <c r="X7" s="2"/>
      <c r="Y7" s="2"/>
      <c r="Z7" s="2"/>
    </row>
    <row r="8" spans="1:26" ht="12.75" customHeight="1">
      <c r="A8" s="19" t="s">
        <v>6</v>
      </c>
      <c r="B8" s="19" t="s">
        <v>8</v>
      </c>
      <c r="C8" s="20" t="s">
        <v>9</v>
      </c>
      <c r="D8" s="19" t="s">
        <v>66</v>
      </c>
      <c r="E8" s="19" t="s">
        <v>10</v>
      </c>
      <c r="F8" s="19" t="s">
        <v>67</v>
      </c>
      <c r="G8" s="20" t="s">
        <v>68</v>
      </c>
      <c r="H8" s="2"/>
      <c r="I8" s="2"/>
      <c r="J8" s="2"/>
      <c r="K8" s="2"/>
      <c r="L8" s="2"/>
      <c r="M8" s="2"/>
      <c r="N8" s="2"/>
      <c r="O8" s="2"/>
      <c r="P8" s="2"/>
      <c r="Q8" s="2"/>
      <c r="R8" s="2"/>
      <c r="S8" s="2"/>
      <c r="T8" s="2"/>
      <c r="U8" s="2"/>
      <c r="V8" s="2"/>
      <c r="W8" s="2"/>
      <c r="X8" s="2"/>
      <c r="Y8" s="2"/>
      <c r="Z8" s="2"/>
    </row>
    <row r="9" spans="1:26" ht="12.75">
      <c r="A9" s="76">
        <v>1</v>
      </c>
      <c r="B9" s="76" t="s">
        <v>13</v>
      </c>
      <c r="C9" s="80" t="s">
        <v>14</v>
      </c>
      <c r="D9" s="21" t="s">
        <v>69</v>
      </c>
      <c r="E9" s="13" t="s">
        <v>16</v>
      </c>
      <c r="F9" s="22">
        <v>3868.79</v>
      </c>
      <c r="G9" s="82">
        <f>SUM(F9:F11)/3</f>
        <v>3826.3700000000003</v>
      </c>
      <c r="H9" s="2"/>
      <c r="I9" s="2"/>
      <c r="J9" s="2"/>
      <c r="K9" s="2"/>
      <c r="L9" s="2"/>
      <c r="M9" s="2"/>
      <c r="N9" s="2"/>
      <c r="O9" s="2"/>
      <c r="P9" s="2"/>
      <c r="Q9" s="2"/>
      <c r="R9" s="2"/>
      <c r="S9" s="2"/>
      <c r="T9" s="2"/>
      <c r="U9" s="2"/>
      <c r="V9" s="2"/>
      <c r="W9" s="2"/>
      <c r="X9" s="2"/>
      <c r="Y9" s="2"/>
      <c r="Z9" s="2"/>
    </row>
    <row r="10" spans="1:26" ht="12.75">
      <c r="A10" s="77"/>
      <c r="B10" s="77"/>
      <c r="C10" s="77"/>
      <c r="D10" s="21" t="s">
        <v>70</v>
      </c>
      <c r="E10" s="13" t="s">
        <v>16</v>
      </c>
      <c r="F10" s="22">
        <v>4046.96</v>
      </c>
      <c r="G10" s="77"/>
      <c r="H10" s="2"/>
      <c r="I10" s="2"/>
      <c r="J10" s="2"/>
      <c r="K10" s="2"/>
      <c r="L10" s="2"/>
      <c r="M10" s="2"/>
      <c r="N10" s="2"/>
      <c r="O10" s="2"/>
      <c r="P10" s="2"/>
      <c r="Q10" s="2"/>
      <c r="R10" s="2"/>
      <c r="S10" s="2"/>
      <c r="T10" s="2"/>
      <c r="U10" s="2"/>
      <c r="V10" s="2"/>
      <c r="W10" s="2"/>
      <c r="X10" s="2"/>
      <c r="Y10" s="2"/>
      <c r="Z10" s="2"/>
    </row>
    <row r="11" spans="1:26" ht="12.75">
      <c r="A11" s="78"/>
      <c r="B11" s="78"/>
      <c r="C11" s="78"/>
      <c r="D11" s="21" t="s">
        <v>71</v>
      </c>
      <c r="E11" s="13" t="s">
        <v>16</v>
      </c>
      <c r="F11" s="22">
        <v>3563.36</v>
      </c>
      <c r="G11" s="78"/>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39.75" customHeight="1">
      <c r="A13" s="76">
        <v>2</v>
      </c>
      <c r="B13" s="76" t="s">
        <v>21</v>
      </c>
      <c r="C13" s="80" t="s">
        <v>22</v>
      </c>
      <c r="D13" s="21" t="s">
        <v>69</v>
      </c>
      <c r="E13" s="13" t="s">
        <v>16</v>
      </c>
      <c r="F13" s="22">
        <v>2915.96</v>
      </c>
      <c r="G13" s="82">
        <f>SUM(F13:F15)/3</f>
        <v>2883.9900000000002</v>
      </c>
      <c r="H13" s="2"/>
      <c r="I13" s="2"/>
      <c r="J13" s="2"/>
      <c r="K13" s="2"/>
      <c r="L13" s="2"/>
      <c r="M13" s="2"/>
      <c r="N13" s="2"/>
      <c r="O13" s="2"/>
      <c r="P13" s="2"/>
      <c r="Q13" s="2"/>
      <c r="R13" s="2"/>
      <c r="S13" s="2"/>
      <c r="T13" s="2"/>
      <c r="U13" s="2"/>
      <c r="V13" s="2"/>
      <c r="W13" s="2"/>
      <c r="X13" s="2"/>
      <c r="Y13" s="2"/>
      <c r="Z13" s="2"/>
    </row>
    <row r="14" spans="1:26" ht="39.75" customHeight="1">
      <c r="A14" s="77"/>
      <c r="B14" s="77"/>
      <c r="C14" s="77"/>
      <c r="D14" s="21" t="s">
        <v>70</v>
      </c>
      <c r="E14" s="13" t="s">
        <v>16</v>
      </c>
      <c r="F14" s="22">
        <v>3050.25</v>
      </c>
      <c r="G14" s="77"/>
      <c r="H14" s="2"/>
      <c r="I14" s="2"/>
      <c r="J14" s="2"/>
      <c r="K14" s="2"/>
      <c r="L14" s="2"/>
      <c r="M14" s="2"/>
      <c r="N14" s="2"/>
      <c r="O14" s="2"/>
      <c r="P14" s="2"/>
      <c r="Q14" s="2"/>
      <c r="R14" s="2"/>
      <c r="S14" s="2"/>
      <c r="T14" s="2"/>
      <c r="U14" s="2"/>
      <c r="V14" s="2"/>
      <c r="W14" s="2"/>
      <c r="X14" s="2"/>
      <c r="Y14" s="2"/>
      <c r="Z14" s="2"/>
    </row>
    <row r="15" spans="1:26" ht="39.75" customHeight="1">
      <c r="A15" s="78"/>
      <c r="B15" s="78"/>
      <c r="C15" s="78"/>
      <c r="D15" s="21" t="s">
        <v>71</v>
      </c>
      <c r="E15" s="13" t="s">
        <v>16</v>
      </c>
      <c r="F15" s="22">
        <v>2685.76</v>
      </c>
      <c r="G15" s="78"/>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 r="A17" s="76">
        <v>3</v>
      </c>
      <c r="B17" s="76" t="s">
        <v>24</v>
      </c>
      <c r="C17" s="80" t="s">
        <v>25</v>
      </c>
      <c r="D17" s="21" t="s">
        <v>69</v>
      </c>
      <c r="E17" s="13" t="s">
        <v>16</v>
      </c>
      <c r="F17" s="22">
        <v>2207.38</v>
      </c>
      <c r="G17" s="82">
        <f>SUM(F17:F19)/3</f>
        <v>2183.18</v>
      </c>
      <c r="H17" s="2"/>
      <c r="I17" s="2"/>
      <c r="J17" s="2"/>
      <c r="K17" s="2"/>
      <c r="L17" s="2"/>
      <c r="M17" s="2"/>
      <c r="N17" s="2"/>
      <c r="O17" s="2"/>
      <c r="P17" s="2"/>
      <c r="Q17" s="2"/>
      <c r="R17" s="2"/>
      <c r="S17" s="2"/>
      <c r="T17" s="2"/>
      <c r="U17" s="2"/>
      <c r="V17" s="2"/>
      <c r="W17" s="2"/>
      <c r="X17" s="2"/>
      <c r="Y17" s="2"/>
      <c r="Z17" s="2"/>
    </row>
    <row r="18" spans="1:26" ht="12.75">
      <c r="A18" s="77"/>
      <c r="B18" s="77"/>
      <c r="C18" s="77"/>
      <c r="D18" s="21" t="s">
        <v>70</v>
      </c>
      <c r="E18" s="13" t="s">
        <v>16</v>
      </c>
      <c r="F18" s="22">
        <v>2309.04</v>
      </c>
      <c r="G18" s="77"/>
      <c r="H18" s="2"/>
      <c r="I18" s="2"/>
      <c r="J18" s="2"/>
      <c r="K18" s="2"/>
      <c r="L18" s="2"/>
      <c r="M18" s="2"/>
      <c r="N18" s="2"/>
      <c r="O18" s="2"/>
      <c r="P18" s="2"/>
      <c r="Q18" s="2"/>
      <c r="R18" s="2"/>
      <c r="S18" s="2"/>
      <c r="T18" s="2"/>
      <c r="U18" s="2"/>
      <c r="V18" s="2"/>
      <c r="W18" s="2"/>
      <c r="X18" s="2"/>
      <c r="Y18" s="2"/>
      <c r="Z18" s="2"/>
    </row>
    <row r="19" spans="1:26" ht="12.75">
      <c r="A19" s="78"/>
      <c r="B19" s="78"/>
      <c r="C19" s="78"/>
      <c r="D19" s="21" t="s">
        <v>71</v>
      </c>
      <c r="E19" s="13" t="s">
        <v>16</v>
      </c>
      <c r="F19" s="22">
        <v>2033.12</v>
      </c>
      <c r="G19" s="78"/>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sheetData>
  <mergeCells count="18">
    <mergeCell ref="A6:G6"/>
    <mergeCell ref="A9:A11"/>
    <mergeCell ref="A1:G1"/>
    <mergeCell ref="A2:G2"/>
    <mergeCell ref="A3:G3"/>
    <mergeCell ref="A4:G4"/>
    <mergeCell ref="A5:G5"/>
    <mergeCell ref="A17:A19"/>
    <mergeCell ref="B17:B19"/>
    <mergeCell ref="C17:C19"/>
    <mergeCell ref="G9:G11"/>
    <mergeCell ref="G13:G15"/>
    <mergeCell ref="G17:G19"/>
    <mergeCell ref="B9:B11"/>
    <mergeCell ref="C9:C11"/>
    <mergeCell ref="A13:A15"/>
    <mergeCell ref="B13:B15"/>
    <mergeCell ref="C13:C15"/>
  </mergeCells>
  <printOptions horizontalCentered="1"/>
  <pageMargins left="0.5118110236220472" right="0.5118110236220472" top="0.7874015748031497" bottom="0.7874015748031497" header="0" footer="0"/>
  <pageSetup fitToHeight="0" fitToWidth="1"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862"/>
  <sheetViews>
    <sheetView workbookViewId="0" topLeftCell="A1">
      <selection activeCell="D19" sqref="D19"/>
    </sheetView>
  </sheetViews>
  <sheetFormatPr defaultColWidth="14.421875" defaultRowHeight="15" customHeight="1"/>
  <cols>
    <col min="1" max="1" width="9.57421875" style="0" customWidth="1"/>
    <col min="2" max="2" width="12.140625" style="0" customWidth="1"/>
    <col min="3" max="3" width="81.28125" style="0" customWidth="1"/>
    <col min="4" max="4" width="13.140625" style="0" customWidth="1"/>
    <col min="5" max="5" width="9.57421875" style="0" customWidth="1"/>
    <col min="6" max="6" width="9.140625" style="0" customWidth="1"/>
    <col min="7" max="7" width="13.140625" style="0" customWidth="1"/>
    <col min="8" max="8" width="9.140625" style="0" customWidth="1"/>
    <col min="9" max="9" width="14.28125" style="0" customWidth="1"/>
    <col min="10" max="25" width="8.7109375" style="0" customWidth="1"/>
  </cols>
  <sheetData>
    <row r="1" spans="1:25" ht="69" customHeight="1">
      <c r="A1" s="58"/>
      <c r="B1" s="59"/>
      <c r="C1" s="59"/>
      <c r="D1" s="59"/>
      <c r="E1" s="59"/>
      <c r="F1" s="59"/>
      <c r="G1" s="59"/>
      <c r="H1" s="2"/>
      <c r="I1" s="2"/>
      <c r="J1" s="2"/>
      <c r="K1" s="2"/>
      <c r="L1" s="2"/>
      <c r="M1" s="2"/>
      <c r="N1" s="2"/>
      <c r="O1" s="2"/>
      <c r="P1" s="2"/>
      <c r="Q1" s="2"/>
      <c r="R1" s="2"/>
      <c r="S1" s="2"/>
      <c r="T1" s="2"/>
      <c r="U1" s="2"/>
      <c r="V1" s="2"/>
      <c r="W1" s="2"/>
      <c r="X1" s="2"/>
      <c r="Y1" s="2"/>
    </row>
    <row r="2" spans="1:25" ht="12.75" customHeight="1">
      <c r="A2" s="60" t="s">
        <v>0</v>
      </c>
      <c r="B2" s="59"/>
      <c r="C2" s="59"/>
      <c r="D2" s="59"/>
      <c r="E2" s="59"/>
      <c r="F2" s="59"/>
      <c r="G2" s="59"/>
      <c r="H2" s="2"/>
      <c r="I2" s="2"/>
      <c r="J2" s="2"/>
      <c r="K2" s="2"/>
      <c r="L2" s="2"/>
      <c r="M2" s="2"/>
      <c r="N2" s="2"/>
      <c r="O2" s="2"/>
      <c r="P2" s="2"/>
      <c r="Q2" s="2"/>
      <c r="R2" s="2"/>
      <c r="S2" s="2"/>
      <c r="T2" s="2"/>
      <c r="U2" s="2"/>
      <c r="V2" s="2"/>
      <c r="W2" s="2"/>
      <c r="X2" s="2"/>
      <c r="Y2" s="2"/>
    </row>
    <row r="3" spans="1:25" ht="12.75" customHeight="1">
      <c r="A3" s="61" t="s">
        <v>1</v>
      </c>
      <c r="B3" s="59"/>
      <c r="C3" s="59"/>
      <c r="D3" s="59"/>
      <c r="E3" s="59"/>
      <c r="F3" s="59"/>
      <c r="G3" s="59"/>
      <c r="H3" s="2"/>
      <c r="I3" s="2"/>
      <c r="J3" s="2"/>
      <c r="K3" s="2"/>
      <c r="L3" s="2"/>
      <c r="M3" s="2"/>
      <c r="N3" s="2"/>
      <c r="O3" s="2"/>
      <c r="P3" s="2"/>
      <c r="Q3" s="2"/>
      <c r="R3" s="2"/>
      <c r="S3" s="2"/>
      <c r="T3" s="2"/>
      <c r="U3" s="2"/>
      <c r="V3" s="2"/>
      <c r="W3" s="2"/>
      <c r="X3" s="2"/>
      <c r="Y3" s="2"/>
    </row>
    <row r="4" spans="1:25" ht="12.75" customHeight="1">
      <c r="A4" s="62" t="s">
        <v>2</v>
      </c>
      <c r="B4" s="59"/>
      <c r="C4" s="59"/>
      <c r="D4" s="59"/>
      <c r="E4" s="59"/>
      <c r="F4" s="59"/>
      <c r="G4" s="59"/>
      <c r="H4" s="2"/>
      <c r="I4" s="2"/>
      <c r="J4" s="2"/>
      <c r="K4" s="2"/>
      <c r="L4" s="2"/>
      <c r="M4" s="2"/>
      <c r="N4" s="2"/>
      <c r="O4" s="2"/>
      <c r="P4" s="2"/>
      <c r="Q4" s="2"/>
      <c r="R4" s="2"/>
      <c r="S4" s="2"/>
      <c r="T4" s="2"/>
      <c r="U4" s="2"/>
      <c r="V4" s="2"/>
      <c r="W4" s="2"/>
      <c r="X4" s="2"/>
      <c r="Y4" s="2"/>
    </row>
    <row r="5" spans="1:25" ht="13.5" customHeight="1">
      <c r="A5" s="63" t="s">
        <v>3</v>
      </c>
      <c r="B5" s="64"/>
      <c r="C5" s="64"/>
      <c r="D5" s="64"/>
      <c r="E5" s="64"/>
      <c r="F5" s="64"/>
      <c r="G5" s="64"/>
      <c r="H5" s="2"/>
      <c r="I5" s="2"/>
      <c r="J5" s="2"/>
      <c r="K5" s="2"/>
      <c r="L5" s="2"/>
      <c r="M5" s="2"/>
      <c r="N5" s="2"/>
      <c r="O5" s="2"/>
      <c r="P5" s="2"/>
      <c r="Q5" s="2"/>
      <c r="R5" s="2"/>
      <c r="S5" s="2"/>
      <c r="T5" s="2"/>
      <c r="U5" s="2"/>
      <c r="V5" s="2"/>
      <c r="W5" s="2"/>
      <c r="X5" s="2"/>
      <c r="Y5" s="2"/>
    </row>
    <row r="6" spans="1:25" ht="12.75" customHeight="1">
      <c r="A6" s="65" t="s">
        <v>72</v>
      </c>
      <c r="B6" s="66"/>
      <c r="C6" s="66"/>
      <c r="D6" s="66"/>
      <c r="E6" s="66"/>
      <c r="F6" s="66"/>
      <c r="G6" s="67"/>
      <c r="H6" s="2"/>
      <c r="I6" s="2"/>
      <c r="J6" s="2"/>
      <c r="K6" s="2"/>
      <c r="L6" s="2"/>
      <c r="M6" s="2"/>
      <c r="N6" s="2"/>
      <c r="O6" s="2"/>
      <c r="P6" s="2"/>
      <c r="Q6" s="2"/>
      <c r="R6" s="2"/>
      <c r="S6" s="2"/>
      <c r="T6" s="2"/>
      <c r="U6" s="2"/>
      <c r="V6" s="2"/>
      <c r="W6" s="2"/>
      <c r="X6" s="2"/>
      <c r="Y6" s="2"/>
    </row>
    <row r="7" spans="1:25" ht="12.75" customHeight="1">
      <c r="A7" s="23"/>
      <c r="B7" s="23"/>
      <c r="C7" s="23"/>
      <c r="D7" s="23"/>
      <c r="E7" s="23"/>
      <c r="F7" s="23"/>
      <c r="G7" s="23"/>
      <c r="H7" s="2"/>
      <c r="I7" s="2"/>
      <c r="J7" s="2"/>
      <c r="K7" s="2"/>
      <c r="L7" s="2"/>
      <c r="M7" s="2"/>
      <c r="N7" s="2"/>
      <c r="O7" s="2"/>
      <c r="P7" s="2"/>
      <c r="Q7" s="2"/>
      <c r="R7" s="2"/>
      <c r="S7" s="2"/>
      <c r="T7" s="2"/>
      <c r="U7" s="2"/>
      <c r="V7" s="2"/>
      <c r="W7" s="2"/>
      <c r="X7" s="2"/>
      <c r="Y7" s="2"/>
    </row>
    <row r="8" spans="1:25" ht="12.75" customHeight="1">
      <c r="A8" s="83" t="s">
        <v>73</v>
      </c>
      <c r="B8" s="71"/>
      <c r="C8" s="72"/>
      <c r="D8" s="83" t="s">
        <v>74</v>
      </c>
      <c r="E8" s="71"/>
      <c r="F8" s="71"/>
      <c r="G8" s="72"/>
      <c r="H8" s="2"/>
      <c r="I8" s="2"/>
      <c r="J8" s="2"/>
      <c r="K8" s="2"/>
      <c r="L8" s="2"/>
      <c r="M8" s="2"/>
      <c r="N8" s="2"/>
      <c r="O8" s="2"/>
      <c r="P8" s="2"/>
      <c r="Q8" s="2"/>
      <c r="R8" s="2"/>
      <c r="S8" s="2"/>
      <c r="T8" s="2"/>
      <c r="U8" s="2"/>
      <c r="V8" s="2"/>
      <c r="W8" s="2"/>
      <c r="X8" s="2"/>
      <c r="Y8" s="2"/>
    </row>
    <row r="9" spans="1:25" ht="12.75" customHeight="1">
      <c r="A9" s="83" t="s">
        <v>75</v>
      </c>
      <c r="B9" s="71"/>
      <c r="C9" s="72"/>
      <c r="D9" s="83" t="s">
        <v>76</v>
      </c>
      <c r="E9" s="71"/>
      <c r="F9" s="71"/>
      <c r="G9" s="72"/>
      <c r="H9" s="2"/>
      <c r="I9" s="2"/>
      <c r="J9" s="2"/>
      <c r="K9" s="2"/>
      <c r="L9" s="2"/>
      <c r="M9" s="2"/>
      <c r="N9" s="2"/>
      <c r="O9" s="2"/>
      <c r="P9" s="2"/>
      <c r="Q9" s="2"/>
      <c r="R9" s="2"/>
      <c r="S9" s="2"/>
      <c r="T9" s="2"/>
      <c r="U9" s="2"/>
      <c r="V9" s="2"/>
      <c r="W9" s="2"/>
      <c r="X9" s="2"/>
      <c r="Y9" s="2"/>
    </row>
    <row r="10" spans="1:25" ht="12.75" customHeight="1">
      <c r="A10" s="83" t="s">
        <v>77</v>
      </c>
      <c r="B10" s="71"/>
      <c r="C10" s="72"/>
      <c r="D10" s="83" t="s">
        <v>78</v>
      </c>
      <c r="E10" s="72"/>
      <c r="F10" s="85" t="s">
        <v>79</v>
      </c>
      <c r="G10" s="72"/>
      <c r="H10" s="2"/>
      <c r="I10" s="2"/>
      <c r="J10" s="2"/>
      <c r="K10" s="2"/>
      <c r="L10" s="2"/>
      <c r="M10" s="2"/>
      <c r="N10" s="2"/>
      <c r="O10" s="2"/>
      <c r="P10" s="2"/>
      <c r="Q10" s="2"/>
      <c r="R10" s="2"/>
      <c r="S10" s="2"/>
      <c r="T10" s="2"/>
      <c r="U10" s="2"/>
      <c r="V10" s="2"/>
      <c r="W10" s="2"/>
      <c r="X10" s="2"/>
      <c r="Y10" s="2"/>
    </row>
    <row r="11" spans="1:25" ht="12.75" customHeight="1">
      <c r="A11" s="83" t="s">
        <v>80</v>
      </c>
      <c r="B11" s="71"/>
      <c r="C11" s="72"/>
      <c r="D11" s="83" t="s">
        <v>81</v>
      </c>
      <c r="E11" s="71"/>
      <c r="F11" s="71"/>
      <c r="G11" s="72"/>
      <c r="H11" s="2"/>
      <c r="I11" s="2"/>
      <c r="J11" s="2"/>
      <c r="K11" s="2"/>
      <c r="L11" s="2"/>
      <c r="M11" s="2"/>
      <c r="N11" s="2"/>
      <c r="O11" s="2"/>
      <c r="P11" s="2"/>
      <c r="Q11" s="2"/>
      <c r="R11" s="2"/>
      <c r="S11" s="2"/>
      <c r="T11" s="2"/>
      <c r="U11" s="2"/>
      <c r="V11" s="2"/>
      <c r="W11" s="2"/>
      <c r="X11" s="2"/>
      <c r="Y11" s="2"/>
    </row>
    <row r="12" spans="1:25" ht="12.75" customHeight="1">
      <c r="A12" s="24"/>
      <c r="B12" s="25"/>
      <c r="C12" s="24"/>
      <c r="D12" s="24"/>
      <c r="E12" s="24"/>
      <c r="F12" s="25"/>
      <c r="G12" s="25"/>
      <c r="H12" s="2"/>
      <c r="I12" s="2"/>
      <c r="J12" s="2"/>
      <c r="K12" s="2"/>
      <c r="L12" s="2"/>
      <c r="M12" s="2"/>
      <c r="N12" s="2"/>
      <c r="O12" s="2"/>
      <c r="P12" s="2"/>
      <c r="Q12" s="2"/>
      <c r="R12" s="2"/>
      <c r="S12" s="2"/>
      <c r="T12" s="2"/>
      <c r="U12" s="2"/>
      <c r="V12" s="2"/>
      <c r="W12" s="2"/>
      <c r="X12" s="2"/>
      <c r="Y12" s="2"/>
    </row>
    <row r="13" spans="1:25" ht="12.75" customHeight="1">
      <c r="A13" s="6" t="s">
        <v>6</v>
      </c>
      <c r="B13" s="7" t="s">
        <v>8</v>
      </c>
      <c r="C13" s="6" t="s">
        <v>9</v>
      </c>
      <c r="D13" s="6" t="s">
        <v>10</v>
      </c>
      <c r="E13" s="6" t="s">
        <v>11</v>
      </c>
      <c r="F13" s="7" t="s">
        <v>82</v>
      </c>
      <c r="G13" s="7" t="s">
        <v>83</v>
      </c>
      <c r="H13" s="2"/>
      <c r="I13" s="2"/>
      <c r="J13" s="2"/>
      <c r="K13" s="2"/>
      <c r="L13" s="2"/>
      <c r="M13" s="2"/>
      <c r="N13" s="2"/>
      <c r="O13" s="2"/>
      <c r="P13" s="2"/>
      <c r="Q13" s="2"/>
      <c r="R13" s="2"/>
      <c r="S13" s="2"/>
      <c r="T13" s="2"/>
      <c r="U13" s="2"/>
      <c r="V13" s="2"/>
      <c r="W13" s="2"/>
      <c r="X13" s="2"/>
      <c r="Y13" s="2"/>
    </row>
    <row r="14" spans="1:25" ht="33.75">
      <c r="A14" s="10">
        <v>1</v>
      </c>
      <c r="B14" s="12" t="s">
        <v>13</v>
      </c>
      <c r="C14" s="8" t="s">
        <v>14</v>
      </c>
      <c r="D14" s="13" t="s">
        <v>16</v>
      </c>
      <c r="E14" s="11">
        <v>5</v>
      </c>
      <c r="F14" s="26"/>
      <c r="G14" s="27"/>
      <c r="H14" s="2"/>
      <c r="I14" s="9"/>
      <c r="J14" s="2"/>
      <c r="K14" s="2"/>
      <c r="L14" s="2"/>
      <c r="M14" s="2"/>
      <c r="N14" s="2"/>
      <c r="O14" s="2"/>
      <c r="P14" s="2"/>
      <c r="Q14" s="2"/>
      <c r="R14" s="2"/>
      <c r="S14" s="2"/>
      <c r="T14" s="2"/>
      <c r="U14" s="2"/>
      <c r="V14" s="2"/>
      <c r="W14" s="2"/>
      <c r="X14" s="2"/>
      <c r="Y14" s="2"/>
    </row>
    <row r="15" spans="1:25" ht="90">
      <c r="A15" s="10">
        <f aca="true" t="shared" si="0" ref="A15:A16">A14+1</f>
        <v>2</v>
      </c>
      <c r="B15" s="12" t="s">
        <v>21</v>
      </c>
      <c r="C15" s="8" t="s">
        <v>22</v>
      </c>
      <c r="D15" s="13" t="s">
        <v>16</v>
      </c>
      <c r="E15" s="11">
        <v>5</v>
      </c>
      <c r="F15" s="26"/>
      <c r="G15" s="27"/>
      <c r="H15" s="2"/>
      <c r="I15" s="2"/>
      <c r="J15" s="2"/>
      <c r="K15" s="2"/>
      <c r="L15" s="2"/>
      <c r="M15" s="2"/>
      <c r="N15" s="2"/>
      <c r="O15" s="2"/>
      <c r="P15" s="2"/>
      <c r="Q15" s="2"/>
      <c r="R15" s="2"/>
      <c r="S15" s="2"/>
      <c r="T15" s="2"/>
      <c r="U15" s="2"/>
      <c r="V15" s="2"/>
      <c r="W15" s="2"/>
      <c r="X15" s="2"/>
      <c r="Y15" s="2"/>
    </row>
    <row r="16" spans="1:25" ht="33.75">
      <c r="A16" s="10">
        <f t="shared" si="0"/>
        <v>3</v>
      </c>
      <c r="B16" s="12" t="s">
        <v>24</v>
      </c>
      <c r="C16" s="8" t="s">
        <v>25</v>
      </c>
      <c r="D16" s="13" t="s">
        <v>16</v>
      </c>
      <c r="E16" s="11">
        <v>5</v>
      </c>
      <c r="F16" s="26"/>
      <c r="G16" s="27"/>
      <c r="H16" s="2"/>
      <c r="I16" s="9"/>
      <c r="J16" s="2"/>
      <c r="K16" s="2"/>
      <c r="L16" s="2"/>
      <c r="M16" s="2"/>
      <c r="N16" s="2"/>
      <c r="O16" s="2"/>
      <c r="P16" s="2"/>
      <c r="Q16" s="2"/>
      <c r="R16" s="2"/>
      <c r="S16" s="2"/>
      <c r="T16" s="2"/>
      <c r="U16" s="2"/>
      <c r="V16" s="2"/>
      <c r="W16" s="2"/>
      <c r="X16" s="2"/>
      <c r="Y16" s="2"/>
    </row>
    <row r="17" spans="1:25" ht="12.75" customHeight="1">
      <c r="A17" s="2"/>
      <c r="B17" s="2"/>
      <c r="C17" s="2"/>
      <c r="D17" s="2"/>
      <c r="E17" s="2"/>
      <c r="F17" s="2"/>
      <c r="G17" s="2"/>
      <c r="H17" s="2"/>
      <c r="I17" s="2"/>
      <c r="J17" s="2"/>
      <c r="K17" s="2"/>
      <c r="L17" s="2"/>
      <c r="M17" s="2"/>
      <c r="N17" s="2"/>
      <c r="O17" s="2"/>
      <c r="P17" s="2"/>
      <c r="Q17" s="2"/>
      <c r="R17" s="2"/>
      <c r="S17" s="2"/>
      <c r="T17" s="2"/>
      <c r="U17" s="2"/>
      <c r="V17" s="2"/>
      <c r="W17" s="2"/>
      <c r="X17" s="2"/>
      <c r="Y17" s="2"/>
    </row>
    <row r="18" spans="1:25" ht="12.75" customHeight="1">
      <c r="A18" s="84" t="s">
        <v>84</v>
      </c>
      <c r="B18" s="71"/>
      <c r="C18" s="71"/>
      <c r="D18" s="71"/>
      <c r="E18" s="71"/>
      <c r="F18" s="71"/>
      <c r="G18" s="28"/>
      <c r="H18" s="2"/>
      <c r="I18" s="2"/>
      <c r="J18" s="2"/>
      <c r="K18" s="2"/>
      <c r="L18" s="2"/>
      <c r="M18" s="2"/>
      <c r="N18" s="2"/>
      <c r="O18" s="2"/>
      <c r="P18" s="2"/>
      <c r="Q18" s="2"/>
      <c r="R18" s="2"/>
      <c r="S18" s="2"/>
      <c r="T18" s="2"/>
      <c r="U18" s="2"/>
      <c r="V18" s="2"/>
      <c r="W18" s="2"/>
      <c r="X18" s="2"/>
      <c r="Y18" s="2"/>
    </row>
    <row r="19" spans="1:25" ht="12.75" customHeight="1">
      <c r="A19" s="2"/>
      <c r="B19" s="2"/>
      <c r="C19" s="2"/>
      <c r="D19" s="2"/>
      <c r="E19" s="2"/>
      <c r="F19" s="2"/>
      <c r="G19" s="2"/>
      <c r="H19" s="2"/>
      <c r="I19" s="2"/>
      <c r="J19" s="2"/>
      <c r="K19" s="2"/>
      <c r="L19" s="2"/>
      <c r="M19" s="2"/>
      <c r="N19" s="2"/>
      <c r="O19" s="2"/>
      <c r="P19" s="2"/>
      <c r="Q19" s="2"/>
      <c r="R19" s="2"/>
      <c r="S19" s="2"/>
      <c r="T19" s="2"/>
      <c r="U19" s="2"/>
      <c r="V19" s="2"/>
      <c r="W19" s="2"/>
      <c r="X19" s="2"/>
      <c r="Y19" s="2"/>
    </row>
    <row r="20" spans="1:25" ht="12.75" customHeight="1">
      <c r="A20" s="2"/>
      <c r="B20" s="2"/>
      <c r="C20" s="2"/>
      <c r="D20" s="2"/>
      <c r="E20" s="2"/>
      <c r="F20" s="2"/>
      <c r="G20" s="2"/>
      <c r="H20" s="2"/>
      <c r="I20" s="2"/>
      <c r="J20" s="2"/>
      <c r="K20" s="2"/>
      <c r="L20" s="2"/>
      <c r="M20" s="2"/>
      <c r="N20" s="2"/>
      <c r="O20" s="2"/>
      <c r="P20" s="2"/>
      <c r="Q20" s="2"/>
      <c r="R20" s="2"/>
      <c r="S20" s="2"/>
      <c r="T20" s="2"/>
      <c r="U20" s="2"/>
      <c r="V20" s="2"/>
      <c r="W20" s="2"/>
      <c r="X20" s="2"/>
      <c r="Y20" s="2"/>
    </row>
    <row r="21" spans="1:25" ht="12.75" customHeight="1">
      <c r="A21" s="2"/>
      <c r="B21" s="2"/>
      <c r="C21" s="2"/>
      <c r="D21" s="2"/>
      <c r="E21" s="2"/>
      <c r="F21" s="75" t="s">
        <v>85</v>
      </c>
      <c r="G21" s="59"/>
      <c r="H21" s="2"/>
      <c r="I21" s="2"/>
      <c r="J21" s="2"/>
      <c r="K21" s="2"/>
      <c r="L21" s="2"/>
      <c r="M21" s="2"/>
      <c r="N21" s="2"/>
      <c r="O21" s="2"/>
      <c r="P21" s="2"/>
      <c r="Q21" s="2"/>
      <c r="R21" s="2"/>
      <c r="S21" s="2"/>
      <c r="T21" s="2"/>
      <c r="U21" s="2"/>
      <c r="V21" s="2"/>
      <c r="W21" s="2"/>
      <c r="X21" s="2"/>
      <c r="Y21" s="2"/>
    </row>
    <row r="22" spans="1:25" ht="12.75" customHeight="1">
      <c r="A22" s="2"/>
      <c r="B22" s="2"/>
      <c r="C22" s="2"/>
      <c r="D22" s="2"/>
      <c r="E22" s="2"/>
      <c r="F22" s="2"/>
      <c r="G22" s="2"/>
      <c r="H22" s="2"/>
      <c r="I22" s="2"/>
      <c r="J22" s="2"/>
      <c r="K22" s="2"/>
      <c r="L22" s="2"/>
      <c r="M22" s="2"/>
      <c r="N22" s="2"/>
      <c r="O22" s="2"/>
      <c r="P22" s="2"/>
      <c r="Q22" s="2"/>
      <c r="R22" s="2"/>
      <c r="S22" s="2"/>
      <c r="T22" s="2"/>
      <c r="U22" s="2"/>
      <c r="V22" s="2"/>
      <c r="W22" s="2"/>
      <c r="X22" s="2"/>
      <c r="Y22" s="2"/>
    </row>
    <row r="23" spans="1:25" ht="12.75" customHeight="1">
      <c r="A23" s="2"/>
      <c r="B23" s="2"/>
      <c r="D23" s="2"/>
      <c r="E23" s="2"/>
      <c r="F23" s="75" t="s">
        <v>86</v>
      </c>
      <c r="G23" s="59"/>
      <c r="H23" s="2"/>
      <c r="I23" s="2"/>
      <c r="J23" s="2"/>
      <c r="K23" s="2"/>
      <c r="L23" s="2"/>
      <c r="M23" s="2"/>
      <c r="N23" s="2"/>
      <c r="O23" s="2"/>
      <c r="P23" s="2"/>
      <c r="Q23" s="2"/>
      <c r="R23" s="2"/>
      <c r="S23" s="2"/>
      <c r="T23" s="2"/>
      <c r="U23" s="2"/>
      <c r="V23" s="2"/>
      <c r="W23" s="2"/>
      <c r="X23" s="2"/>
      <c r="Y23" s="2"/>
    </row>
    <row r="24" spans="1:25" ht="12.75" customHeight="1">
      <c r="A24" s="2"/>
      <c r="B24" s="2"/>
      <c r="C24" s="2"/>
      <c r="D24" s="2"/>
      <c r="E24" s="2"/>
      <c r="F24" s="2"/>
      <c r="G24" s="2"/>
      <c r="H24" s="2"/>
      <c r="I24" s="2"/>
      <c r="J24" s="2"/>
      <c r="K24" s="2"/>
      <c r="L24" s="2"/>
      <c r="M24" s="2"/>
      <c r="N24" s="2"/>
      <c r="O24" s="2"/>
      <c r="P24" s="2"/>
      <c r="Q24" s="2"/>
      <c r="R24" s="2"/>
      <c r="S24" s="2"/>
      <c r="T24" s="2"/>
      <c r="U24" s="2"/>
      <c r="V24" s="2"/>
      <c r="W24" s="2"/>
      <c r="X24" s="2"/>
      <c r="Y24" s="2"/>
    </row>
    <row r="25" spans="1:25" ht="12.75" customHeight="1">
      <c r="A25" s="2"/>
      <c r="B25" s="2"/>
      <c r="C25" s="2"/>
      <c r="D25" s="2"/>
      <c r="E25" s="2"/>
      <c r="F25" s="2"/>
      <c r="G25" s="2"/>
      <c r="H25" s="2"/>
      <c r="I25" s="2"/>
      <c r="J25" s="2"/>
      <c r="K25" s="2"/>
      <c r="L25" s="2"/>
      <c r="M25" s="2"/>
      <c r="N25" s="2"/>
      <c r="O25" s="2"/>
      <c r="P25" s="2"/>
      <c r="Q25" s="2"/>
      <c r="R25" s="2"/>
      <c r="S25" s="2"/>
      <c r="T25" s="2"/>
      <c r="U25" s="2"/>
      <c r="V25" s="2"/>
      <c r="W25" s="2"/>
      <c r="X25" s="2"/>
      <c r="Y25" s="2"/>
    </row>
    <row r="26" spans="1:25" ht="12.75" customHeight="1">
      <c r="A26" s="2"/>
      <c r="B26" s="2"/>
      <c r="C26" s="2"/>
      <c r="D26" s="2"/>
      <c r="E26" s="2"/>
      <c r="F26" s="2"/>
      <c r="G26" s="2"/>
      <c r="H26" s="2"/>
      <c r="I26" s="2"/>
      <c r="J26" s="2"/>
      <c r="K26" s="2"/>
      <c r="L26" s="2"/>
      <c r="M26" s="2"/>
      <c r="N26" s="2"/>
      <c r="O26" s="2"/>
      <c r="P26" s="2"/>
      <c r="Q26" s="2"/>
      <c r="R26" s="2"/>
      <c r="S26" s="2"/>
      <c r="T26" s="2"/>
      <c r="U26" s="2"/>
      <c r="V26" s="2"/>
      <c r="W26" s="2"/>
      <c r="X26" s="2"/>
      <c r="Y26" s="2"/>
    </row>
    <row r="27" spans="1:25" ht="12.75" customHeight="1">
      <c r="A27" s="2"/>
      <c r="B27" s="2"/>
      <c r="C27" s="2"/>
      <c r="D27" s="2"/>
      <c r="E27" s="2"/>
      <c r="F27" s="2"/>
      <c r="G27" s="2"/>
      <c r="H27" s="2"/>
      <c r="I27" s="2"/>
      <c r="J27" s="2"/>
      <c r="K27" s="2"/>
      <c r="L27" s="2"/>
      <c r="M27" s="2"/>
      <c r="N27" s="2"/>
      <c r="O27" s="2"/>
      <c r="P27" s="2"/>
      <c r="Q27" s="2"/>
      <c r="R27" s="2"/>
      <c r="S27" s="2"/>
      <c r="T27" s="2"/>
      <c r="U27" s="2"/>
      <c r="V27" s="2"/>
      <c r="W27" s="2"/>
      <c r="X27" s="2"/>
      <c r="Y27" s="2"/>
    </row>
    <row r="28" spans="1:25" ht="12.75" customHeight="1">
      <c r="A28" s="2"/>
      <c r="B28" s="2"/>
      <c r="C28" s="2"/>
      <c r="D28" s="2"/>
      <c r="E28" s="2"/>
      <c r="F28" s="2"/>
      <c r="G28" s="2"/>
      <c r="H28" s="2"/>
      <c r="I28" s="2"/>
      <c r="J28" s="2"/>
      <c r="K28" s="2"/>
      <c r="L28" s="2"/>
      <c r="M28" s="2"/>
      <c r="N28" s="2"/>
      <c r="O28" s="2"/>
      <c r="P28" s="2"/>
      <c r="Q28" s="2"/>
      <c r="R28" s="2"/>
      <c r="S28" s="2"/>
      <c r="T28" s="2"/>
      <c r="U28" s="2"/>
      <c r="V28" s="2"/>
      <c r="W28" s="2"/>
      <c r="X28" s="2"/>
      <c r="Y28" s="2"/>
    </row>
    <row r="29" spans="1:25" ht="12.75" customHeight="1">
      <c r="A29" s="2"/>
      <c r="B29" s="2"/>
      <c r="C29" s="29" t="s">
        <v>87</v>
      </c>
      <c r="D29" s="2"/>
      <c r="E29" s="2"/>
      <c r="F29" s="2"/>
      <c r="G29" s="2"/>
      <c r="H29" s="2"/>
      <c r="I29" s="2"/>
      <c r="J29" s="2"/>
      <c r="K29" s="2"/>
      <c r="L29" s="2"/>
      <c r="M29" s="2"/>
      <c r="N29" s="2"/>
      <c r="O29" s="2"/>
      <c r="P29" s="2"/>
      <c r="Q29" s="2"/>
      <c r="R29" s="2"/>
      <c r="S29" s="2"/>
      <c r="T29" s="2"/>
      <c r="U29" s="2"/>
      <c r="V29" s="2"/>
      <c r="W29" s="2"/>
      <c r="X29" s="2"/>
      <c r="Y29" s="2"/>
    </row>
    <row r="30" spans="1:25" ht="12.75" customHeight="1">
      <c r="A30" s="2"/>
      <c r="B30" s="2"/>
      <c r="C30" s="29" t="s">
        <v>88</v>
      </c>
      <c r="D30" s="2"/>
      <c r="E30" s="2"/>
      <c r="F30" s="2"/>
      <c r="G30" s="2"/>
      <c r="H30" s="2"/>
      <c r="I30" s="2"/>
      <c r="J30" s="2"/>
      <c r="K30" s="2"/>
      <c r="L30" s="2"/>
      <c r="M30" s="2"/>
      <c r="N30" s="2"/>
      <c r="O30" s="2"/>
      <c r="P30" s="2"/>
      <c r="Q30" s="2"/>
      <c r="R30" s="2"/>
      <c r="S30" s="2"/>
      <c r="T30" s="2"/>
      <c r="U30" s="2"/>
      <c r="V30" s="2"/>
      <c r="W30" s="2"/>
      <c r="X30" s="2"/>
      <c r="Y30" s="2"/>
    </row>
    <row r="31" spans="1:25" ht="12.75" customHeight="1">
      <c r="A31" s="2"/>
      <c r="B31" s="2"/>
      <c r="C31" s="2"/>
      <c r="D31" s="2"/>
      <c r="E31" s="2"/>
      <c r="F31" s="2"/>
      <c r="G31" s="2"/>
      <c r="H31" s="2"/>
      <c r="I31" s="2"/>
      <c r="J31" s="2"/>
      <c r="K31" s="2"/>
      <c r="L31" s="2"/>
      <c r="M31" s="2"/>
      <c r="N31" s="2"/>
      <c r="O31" s="2"/>
      <c r="P31" s="2"/>
      <c r="Q31" s="2"/>
      <c r="R31" s="2"/>
      <c r="S31" s="2"/>
      <c r="T31" s="2"/>
      <c r="U31" s="2"/>
      <c r="V31" s="2"/>
      <c r="W31" s="2"/>
      <c r="X31" s="2"/>
      <c r="Y31" s="2"/>
    </row>
    <row r="32" spans="1:25" ht="12.75" customHeight="1">
      <c r="A32" s="2"/>
      <c r="B32" s="2"/>
      <c r="C32" s="2"/>
      <c r="D32" s="2"/>
      <c r="E32" s="2"/>
      <c r="F32" s="2"/>
      <c r="G32" s="2"/>
      <c r="H32" s="2"/>
      <c r="I32" s="2"/>
      <c r="J32" s="2"/>
      <c r="K32" s="2"/>
      <c r="L32" s="2"/>
      <c r="M32" s="2"/>
      <c r="N32" s="2"/>
      <c r="O32" s="2"/>
      <c r="P32" s="2"/>
      <c r="Q32" s="2"/>
      <c r="R32" s="2"/>
      <c r="S32" s="2"/>
      <c r="T32" s="2"/>
      <c r="U32" s="2"/>
      <c r="V32" s="2"/>
      <c r="W32" s="2"/>
      <c r="X32" s="2"/>
      <c r="Y32" s="2"/>
    </row>
    <row r="33" spans="1:25" ht="12.75" customHeight="1">
      <c r="A33" s="2"/>
      <c r="B33" s="2"/>
      <c r="C33" s="2"/>
      <c r="D33" s="2"/>
      <c r="E33" s="2"/>
      <c r="F33" s="2"/>
      <c r="G33" s="2"/>
      <c r="H33" s="2"/>
      <c r="I33" s="2"/>
      <c r="J33" s="2"/>
      <c r="K33" s="2"/>
      <c r="L33" s="2"/>
      <c r="M33" s="2"/>
      <c r="N33" s="2"/>
      <c r="O33" s="2"/>
      <c r="P33" s="2"/>
      <c r="Q33" s="2"/>
      <c r="R33" s="2"/>
      <c r="S33" s="2"/>
      <c r="T33" s="2"/>
      <c r="U33" s="2"/>
      <c r="V33" s="2"/>
      <c r="W33" s="2"/>
      <c r="X33" s="2"/>
      <c r="Y33" s="2"/>
    </row>
    <row r="34" spans="1:25" ht="12.75" customHeight="1">
      <c r="A34" s="2"/>
      <c r="B34" s="2"/>
      <c r="C34" s="2"/>
      <c r="D34" s="2"/>
      <c r="E34" s="2"/>
      <c r="F34" s="2"/>
      <c r="G34" s="2"/>
      <c r="H34" s="2"/>
      <c r="I34" s="2"/>
      <c r="J34" s="2"/>
      <c r="K34" s="2"/>
      <c r="L34" s="2"/>
      <c r="M34" s="2"/>
      <c r="N34" s="2"/>
      <c r="O34" s="2"/>
      <c r="P34" s="2"/>
      <c r="Q34" s="2"/>
      <c r="R34" s="2"/>
      <c r="S34" s="2"/>
      <c r="T34" s="2"/>
      <c r="U34" s="2"/>
      <c r="V34" s="2"/>
      <c r="W34" s="2"/>
      <c r="X34" s="2"/>
      <c r="Y34" s="2"/>
    </row>
    <row r="35" spans="1:25" ht="12.75" customHeight="1">
      <c r="A35" s="2"/>
      <c r="B35" s="2"/>
      <c r="C35" s="2"/>
      <c r="D35" s="2"/>
      <c r="E35" s="2"/>
      <c r="F35" s="2"/>
      <c r="G35" s="2"/>
      <c r="H35" s="2"/>
      <c r="I35" s="2"/>
      <c r="J35" s="2"/>
      <c r="K35" s="2"/>
      <c r="L35" s="2"/>
      <c r="M35" s="2"/>
      <c r="N35" s="2"/>
      <c r="O35" s="2"/>
      <c r="P35" s="2"/>
      <c r="Q35" s="2"/>
      <c r="R35" s="2"/>
      <c r="S35" s="2"/>
      <c r="T35" s="2"/>
      <c r="U35" s="2"/>
      <c r="V35" s="2"/>
      <c r="W35" s="2"/>
      <c r="X35" s="2"/>
      <c r="Y35" s="2"/>
    </row>
    <row r="36" spans="1:25" ht="12.75" customHeight="1">
      <c r="A36" s="2"/>
      <c r="B36" s="2"/>
      <c r="C36" s="2"/>
      <c r="D36" s="2"/>
      <c r="E36" s="2"/>
      <c r="F36" s="2"/>
      <c r="G36" s="2"/>
      <c r="H36" s="2"/>
      <c r="I36" s="2"/>
      <c r="J36" s="2"/>
      <c r="K36" s="2"/>
      <c r="L36" s="2"/>
      <c r="M36" s="2"/>
      <c r="N36" s="2"/>
      <c r="O36" s="2"/>
      <c r="P36" s="2"/>
      <c r="Q36" s="2"/>
      <c r="R36" s="2"/>
      <c r="S36" s="2"/>
      <c r="T36" s="2"/>
      <c r="U36" s="2"/>
      <c r="V36" s="2"/>
      <c r="W36" s="2"/>
      <c r="X36" s="2"/>
      <c r="Y36" s="2"/>
    </row>
    <row r="37" spans="1:25" ht="12.75" customHeight="1">
      <c r="A37" s="2"/>
      <c r="B37" s="2"/>
      <c r="C37" s="2"/>
      <c r="D37" s="2"/>
      <c r="E37" s="2"/>
      <c r="F37" s="2"/>
      <c r="G37" s="2"/>
      <c r="H37" s="2"/>
      <c r="I37" s="2"/>
      <c r="J37" s="2"/>
      <c r="K37" s="2"/>
      <c r="L37" s="2"/>
      <c r="M37" s="2"/>
      <c r="N37" s="2"/>
      <c r="O37" s="2"/>
      <c r="P37" s="2"/>
      <c r="Q37" s="2"/>
      <c r="R37" s="2"/>
      <c r="S37" s="2"/>
      <c r="T37" s="2"/>
      <c r="U37" s="2"/>
      <c r="V37" s="2"/>
      <c r="W37" s="2"/>
      <c r="X37" s="2"/>
      <c r="Y37" s="2"/>
    </row>
    <row r="38" spans="1:25" ht="12.75" customHeight="1">
      <c r="A38" s="2"/>
      <c r="B38" s="2"/>
      <c r="C38" s="2"/>
      <c r="D38" s="2"/>
      <c r="E38" s="2"/>
      <c r="F38" s="2"/>
      <c r="G38" s="2"/>
      <c r="H38" s="2"/>
      <c r="I38" s="2"/>
      <c r="J38" s="2"/>
      <c r="K38" s="2"/>
      <c r="L38" s="2"/>
      <c r="M38" s="2"/>
      <c r="N38" s="2"/>
      <c r="O38" s="2"/>
      <c r="P38" s="2"/>
      <c r="Q38" s="2"/>
      <c r="R38" s="2"/>
      <c r="S38" s="2"/>
      <c r="T38" s="2"/>
      <c r="U38" s="2"/>
      <c r="V38" s="2"/>
      <c r="W38" s="2"/>
      <c r="X38" s="2"/>
      <c r="Y38" s="2"/>
    </row>
    <row r="39" spans="1:25" ht="12.75" customHeight="1">
      <c r="A39" s="2"/>
      <c r="B39" s="2"/>
      <c r="C39" s="2"/>
      <c r="D39" s="2"/>
      <c r="E39" s="2"/>
      <c r="F39" s="2"/>
      <c r="G39" s="2"/>
      <c r="H39" s="2"/>
      <c r="I39" s="2"/>
      <c r="J39" s="2"/>
      <c r="K39" s="2"/>
      <c r="L39" s="2"/>
      <c r="M39" s="2"/>
      <c r="N39" s="2"/>
      <c r="O39" s="2"/>
      <c r="P39" s="2"/>
      <c r="Q39" s="2"/>
      <c r="R39" s="2"/>
      <c r="S39" s="2"/>
      <c r="T39" s="2"/>
      <c r="U39" s="2"/>
      <c r="V39" s="2"/>
      <c r="W39" s="2"/>
      <c r="X39" s="2"/>
      <c r="Y39" s="2"/>
    </row>
    <row r="40" spans="1:25" ht="12.75" customHeight="1">
      <c r="A40" s="2"/>
      <c r="B40" s="2"/>
      <c r="C40" s="2"/>
      <c r="D40" s="2"/>
      <c r="E40" s="2"/>
      <c r="F40" s="2"/>
      <c r="G40" s="2"/>
      <c r="H40" s="2"/>
      <c r="I40" s="2"/>
      <c r="J40" s="2"/>
      <c r="K40" s="2"/>
      <c r="L40" s="2"/>
      <c r="M40" s="2"/>
      <c r="N40" s="2"/>
      <c r="O40" s="2"/>
      <c r="P40" s="2"/>
      <c r="Q40" s="2"/>
      <c r="R40" s="2"/>
      <c r="S40" s="2"/>
      <c r="T40" s="2"/>
      <c r="U40" s="2"/>
      <c r="V40" s="2"/>
      <c r="W40" s="2"/>
      <c r="X40" s="2"/>
      <c r="Y40" s="2"/>
    </row>
    <row r="41" spans="1:25" ht="12.75" customHeight="1">
      <c r="A41" s="2"/>
      <c r="B41" s="2"/>
      <c r="C41" s="2"/>
      <c r="D41" s="2"/>
      <c r="E41" s="2"/>
      <c r="F41" s="2"/>
      <c r="G41" s="2"/>
      <c r="H41" s="2"/>
      <c r="I41" s="2"/>
      <c r="J41" s="2"/>
      <c r="K41" s="2"/>
      <c r="L41" s="2"/>
      <c r="M41" s="2"/>
      <c r="N41" s="2"/>
      <c r="O41" s="2"/>
      <c r="P41" s="2"/>
      <c r="Q41" s="2"/>
      <c r="R41" s="2"/>
      <c r="S41" s="2"/>
      <c r="T41" s="2"/>
      <c r="U41" s="2"/>
      <c r="V41" s="2"/>
      <c r="W41" s="2"/>
      <c r="X41" s="2"/>
      <c r="Y41" s="2"/>
    </row>
    <row r="42" spans="1:25" ht="12.75" customHeight="1">
      <c r="A42" s="2"/>
      <c r="B42" s="2"/>
      <c r="C42" s="2"/>
      <c r="D42" s="2"/>
      <c r="E42" s="2"/>
      <c r="F42" s="2"/>
      <c r="G42" s="2"/>
      <c r="H42" s="2"/>
      <c r="I42" s="2"/>
      <c r="J42" s="2"/>
      <c r="K42" s="2"/>
      <c r="L42" s="2"/>
      <c r="M42" s="2"/>
      <c r="N42" s="2"/>
      <c r="O42" s="2"/>
      <c r="P42" s="2"/>
      <c r="Q42" s="2"/>
      <c r="R42" s="2"/>
      <c r="S42" s="2"/>
      <c r="T42" s="2"/>
      <c r="U42" s="2"/>
      <c r="V42" s="2"/>
      <c r="W42" s="2"/>
      <c r="X42" s="2"/>
      <c r="Y42" s="2"/>
    </row>
    <row r="43" spans="1:25" ht="12.75" customHeight="1">
      <c r="A43" s="2"/>
      <c r="B43" s="2"/>
      <c r="C43" s="2"/>
      <c r="D43" s="2"/>
      <c r="E43" s="2"/>
      <c r="F43" s="2"/>
      <c r="G43" s="2"/>
      <c r="H43" s="2"/>
      <c r="I43" s="2"/>
      <c r="J43" s="2"/>
      <c r="K43" s="2"/>
      <c r="L43" s="2"/>
      <c r="M43" s="2"/>
      <c r="N43" s="2"/>
      <c r="O43" s="2"/>
      <c r="P43" s="2"/>
      <c r="Q43" s="2"/>
      <c r="R43" s="2"/>
      <c r="S43" s="2"/>
      <c r="T43" s="2"/>
      <c r="U43" s="2"/>
      <c r="V43" s="2"/>
      <c r="W43" s="2"/>
      <c r="X43" s="2"/>
      <c r="Y43" s="2"/>
    </row>
    <row r="44" spans="1:25" ht="12.75" customHeight="1">
      <c r="A44" s="2"/>
      <c r="B44" s="2"/>
      <c r="C44" s="2"/>
      <c r="D44" s="2"/>
      <c r="E44" s="2"/>
      <c r="F44" s="2"/>
      <c r="G44" s="2"/>
      <c r="H44" s="2"/>
      <c r="I44" s="2"/>
      <c r="J44" s="2"/>
      <c r="K44" s="2"/>
      <c r="L44" s="2"/>
      <c r="M44" s="2"/>
      <c r="N44" s="2"/>
      <c r="O44" s="2"/>
      <c r="P44" s="2"/>
      <c r="Q44" s="2"/>
      <c r="R44" s="2"/>
      <c r="S44" s="2"/>
      <c r="T44" s="2"/>
      <c r="U44" s="2"/>
      <c r="V44" s="2"/>
      <c r="W44" s="2"/>
      <c r="X44" s="2"/>
      <c r="Y44" s="2"/>
    </row>
    <row r="45" spans="1:25" ht="12.75" customHeight="1">
      <c r="A45" s="2"/>
      <c r="B45" s="2"/>
      <c r="C45" s="2"/>
      <c r="D45" s="2"/>
      <c r="E45" s="2"/>
      <c r="F45" s="2"/>
      <c r="G45" s="2"/>
      <c r="H45" s="2"/>
      <c r="I45" s="2"/>
      <c r="J45" s="2"/>
      <c r="K45" s="2"/>
      <c r="L45" s="2"/>
      <c r="M45" s="2"/>
      <c r="N45" s="2"/>
      <c r="O45" s="2"/>
      <c r="P45" s="2"/>
      <c r="Q45" s="2"/>
      <c r="R45" s="2"/>
      <c r="S45" s="2"/>
      <c r="T45" s="2"/>
      <c r="U45" s="2"/>
      <c r="V45" s="2"/>
      <c r="W45" s="2"/>
      <c r="X45" s="2"/>
      <c r="Y45" s="2"/>
    </row>
    <row r="46" spans="1:25" ht="12.75" customHeight="1">
      <c r="A46" s="2"/>
      <c r="B46" s="2"/>
      <c r="C46" s="2"/>
      <c r="D46" s="2"/>
      <c r="E46" s="2"/>
      <c r="F46" s="2"/>
      <c r="G46" s="2"/>
      <c r="H46" s="2"/>
      <c r="I46" s="2"/>
      <c r="J46" s="2"/>
      <c r="K46" s="2"/>
      <c r="L46" s="2"/>
      <c r="M46" s="2"/>
      <c r="N46" s="2"/>
      <c r="O46" s="2"/>
      <c r="P46" s="2"/>
      <c r="Q46" s="2"/>
      <c r="R46" s="2"/>
      <c r="S46" s="2"/>
      <c r="T46" s="2"/>
      <c r="U46" s="2"/>
      <c r="V46" s="2"/>
      <c r="W46" s="2"/>
      <c r="X46" s="2"/>
      <c r="Y46" s="2"/>
    </row>
    <row r="47" spans="1:25" ht="12.75" customHeight="1">
      <c r="A47" s="2"/>
      <c r="B47" s="2"/>
      <c r="C47" s="2"/>
      <c r="D47" s="2"/>
      <c r="E47" s="2"/>
      <c r="F47" s="2"/>
      <c r="G47" s="2"/>
      <c r="H47" s="2"/>
      <c r="I47" s="2"/>
      <c r="J47" s="2"/>
      <c r="K47" s="2"/>
      <c r="L47" s="2"/>
      <c r="M47" s="2"/>
      <c r="N47" s="2"/>
      <c r="O47" s="2"/>
      <c r="P47" s="2"/>
      <c r="Q47" s="2"/>
      <c r="R47" s="2"/>
      <c r="S47" s="2"/>
      <c r="T47" s="2"/>
      <c r="U47" s="2"/>
      <c r="V47" s="2"/>
      <c r="W47" s="2"/>
      <c r="X47" s="2"/>
      <c r="Y47" s="2"/>
    </row>
    <row r="48" spans="1:25" ht="12.75" customHeight="1">
      <c r="A48" s="2"/>
      <c r="B48" s="2"/>
      <c r="C48" s="2"/>
      <c r="D48" s="2"/>
      <c r="E48" s="2"/>
      <c r="F48" s="2"/>
      <c r="G48" s="2"/>
      <c r="H48" s="2"/>
      <c r="I48" s="2"/>
      <c r="J48" s="2"/>
      <c r="K48" s="2"/>
      <c r="L48" s="2"/>
      <c r="M48" s="2"/>
      <c r="N48" s="2"/>
      <c r="O48" s="2"/>
      <c r="P48" s="2"/>
      <c r="Q48" s="2"/>
      <c r="R48" s="2"/>
      <c r="S48" s="2"/>
      <c r="T48" s="2"/>
      <c r="U48" s="2"/>
      <c r="V48" s="2"/>
      <c r="W48" s="2"/>
      <c r="X48" s="2"/>
      <c r="Y48" s="2"/>
    </row>
    <row r="49" spans="1:25" ht="12.75" customHeight="1">
      <c r="A49" s="2"/>
      <c r="B49" s="2"/>
      <c r="C49" s="2"/>
      <c r="D49" s="2"/>
      <c r="E49" s="2"/>
      <c r="F49" s="2"/>
      <c r="G49" s="2"/>
      <c r="H49" s="2"/>
      <c r="I49" s="2"/>
      <c r="J49" s="2"/>
      <c r="K49" s="2"/>
      <c r="L49" s="2"/>
      <c r="M49" s="2"/>
      <c r="N49" s="2"/>
      <c r="O49" s="2"/>
      <c r="P49" s="2"/>
      <c r="Q49" s="2"/>
      <c r="R49" s="2"/>
      <c r="S49" s="2"/>
      <c r="T49" s="2"/>
      <c r="U49" s="2"/>
      <c r="V49" s="2"/>
      <c r="W49" s="2"/>
      <c r="X49" s="2"/>
      <c r="Y49" s="2"/>
    </row>
    <row r="50" spans="1:25" ht="12.75" customHeight="1">
      <c r="A50" s="2"/>
      <c r="B50" s="2"/>
      <c r="C50" s="2"/>
      <c r="D50" s="2"/>
      <c r="E50" s="2"/>
      <c r="F50" s="2"/>
      <c r="G50" s="2"/>
      <c r="H50" s="2"/>
      <c r="I50" s="2"/>
      <c r="J50" s="2"/>
      <c r="K50" s="2"/>
      <c r="L50" s="2"/>
      <c r="M50" s="2"/>
      <c r="N50" s="2"/>
      <c r="O50" s="2"/>
      <c r="P50" s="2"/>
      <c r="Q50" s="2"/>
      <c r="R50" s="2"/>
      <c r="S50" s="2"/>
      <c r="T50" s="2"/>
      <c r="U50" s="2"/>
      <c r="V50" s="2"/>
      <c r="W50" s="2"/>
      <c r="X50" s="2"/>
      <c r="Y50" s="2"/>
    </row>
    <row r="51" spans="1:25" ht="12.75" customHeight="1">
      <c r="A51" s="2"/>
      <c r="B51" s="2"/>
      <c r="C51" s="2"/>
      <c r="D51" s="2"/>
      <c r="E51" s="2"/>
      <c r="F51" s="2"/>
      <c r="G51" s="2"/>
      <c r="H51" s="2"/>
      <c r="I51" s="2"/>
      <c r="J51" s="2"/>
      <c r="K51" s="2"/>
      <c r="L51" s="2"/>
      <c r="M51" s="2"/>
      <c r="N51" s="2"/>
      <c r="O51" s="2"/>
      <c r="P51" s="2"/>
      <c r="Q51" s="2"/>
      <c r="R51" s="2"/>
      <c r="S51" s="2"/>
      <c r="T51" s="2"/>
      <c r="U51" s="2"/>
      <c r="V51" s="2"/>
      <c r="W51" s="2"/>
      <c r="X51" s="2"/>
      <c r="Y51" s="2"/>
    </row>
    <row r="52" spans="1:25" ht="12.75" customHeight="1">
      <c r="A52" s="2"/>
      <c r="B52" s="2"/>
      <c r="C52" s="2"/>
      <c r="D52" s="2"/>
      <c r="E52" s="2"/>
      <c r="F52" s="2"/>
      <c r="G52" s="2"/>
      <c r="H52" s="2"/>
      <c r="I52" s="2"/>
      <c r="J52" s="2"/>
      <c r="K52" s="2"/>
      <c r="L52" s="2"/>
      <c r="M52" s="2"/>
      <c r="N52" s="2"/>
      <c r="O52" s="2"/>
      <c r="P52" s="2"/>
      <c r="Q52" s="2"/>
      <c r="R52" s="2"/>
      <c r="S52" s="2"/>
      <c r="T52" s="2"/>
      <c r="U52" s="2"/>
      <c r="V52" s="2"/>
      <c r="W52" s="2"/>
      <c r="X52" s="2"/>
      <c r="Y52" s="2"/>
    </row>
    <row r="53" spans="1:25" ht="12.75" customHeight="1">
      <c r="A53" s="2"/>
      <c r="B53" s="2"/>
      <c r="C53" s="2"/>
      <c r="D53" s="2"/>
      <c r="E53" s="2"/>
      <c r="F53" s="2"/>
      <c r="G53" s="2"/>
      <c r="H53" s="2"/>
      <c r="I53" s="2"/>
      <c r="J53" s="2"/>
      <c r="K53" s="2"/>
      <c r="L53" s="2"/>
      <c r="M53" s="2"/>
      <c r="N53" s="2"/>
      <c r="O53" s="2"/>
      <c r="P53" s="2"/>
      <c r="Q53" s="2"/>
      <c r="R53" s="2"/>
      <c r="S53" s="2"/>
      <c r="T53" s="2"/>
      <c r="U53" s="2"/>
      <c r="V53" s="2"/>
      <c r="W53" s="2"/>
      <c r="X53" s="2"/>
      <c r="Y53" s="2"/>
    </row>
    <row r="54" spans="1:25" ht="12.75" customHeight="1">
      <c r="A54" s="2"/>
      <c r="B54" s="2"/>
      <c r="C54" s="2"/>
      <c r="D54" s="2"/>
      <c r="E54" s="2"/>
      <c r="F54" s="2"/>
      <c r="G54" s="2"/>
      <c r="H54" s="2"/>
      <c r="I54" s="2"/>
      <c r="J54" s="2"/>
      <c r="K54" s="2"/>
      <c r="L54" s="2"/>
      <c r="M54" s="2"/>
      <c r="N54" s="2"/>
      <c r="O54" s="2"/>
      <c r="P54" s="2"/>
      <c r="Q54" s="2"/>
      <c r="R54" s="2"/>
      <c r="S54" s="2"/>
      <c r="T54" s="2"/>
      <c r="U54" s="2"/>
      <c r="V54" s="2"/>
      <c r="W54" s="2"/>
      <c r="X54" s="2"/>
      <c r="Y54" s="2"/>
    </row>
    <row r="55" spans="1:25" ht="12.75" customHeight="1">
      <c r="A55" s="2"/>
      <c r="B55" s="2"/>
      <c r="C55" s="2"/>
      <c r="D55" s="2"/>
      <c r="E55" s="2"/>
      <c r="F55" s="2"/>
      <c r="G55" s="2"/>
      <c r="H55" s="2"/>
      <c r="I55" s="2"/>
      <c r="J55" s="2"/>
      <c r="K55" s="2"/>
      <c r="L55" s="2"/>
      <c r="M55" s="2"/>
      <c r="N55" s="2"/>
      <c r="O55" s="2"/>
      <c r="P55" s="2"/>
      <c r="Q55" s="2"/>
      <c r="R55" s="2"/>
      <c r="S55" s="2"/>
      <c r="T55" s="2"/>
      <c r="U55" s="2"/>
      <c r="V55" s="2"/>
      <c r="W55" s="2"/>
      <c r="X55" s="2"/>
      <c r="Y55" s="2"/>
    </row>
    <row r="56" spans="1:25" ht="12.75" customHeight="1">
      <c r="A56" s="2"/>
      <c r="B56" s="2"/>
      <c r="C56" s="2"/>
      <c r="D56" s="2"/>
      <c r="E56" s="2"/>
      <c r="F56" s="2"/>
      <c r="G56" s="2"/>
      <c r="H56" s="2"/>
      <c r="I56" s="2"/>
      <c r="J56" s="2"/>
      <c r="K56" s="2"/>
      <c r="L56" s="2"/>
      <c r="M56" s="2"/>
      <c r="N56" s="2"/>
      <c r="O56" s="2"/>
      <c r="P56" s="2"/>
      <c r="Q56" s="2"/>
      <c r="R56" s="2"/>
      <c r="S56" s="2"/>
      <c r="T56" s="2"/>
      <c r="U56" s="2"/>
      <c r="V56" s="2"/>
      <c r="W56" s="2"/>
      <c r="X56" s="2"/>
      <c r="Y56" s="2"/>
    </row>
    <row r="57" spans="1:25" ht="12.75" customHeight="1">
      <c r="A57" s="2"/>
      <c r="B57" s="2"/>
      <c r="C57" s="2"/>
      <c r="D57" s="2"/>
      <c r="E57" s="2"/>
      <c r="F57" s="2"/>
      <c r="G57" s="2"/>
      <c r="H57" s="2"/>
      <c r="I57" s="2"/>
      <c r="J57" s="2"/>
      <c r="K57" s="2"/>
      <c r="L57" s="2"/>
      <c r="M57" s="2"/>
      <c r="N57" s="2"/>
      <c r="O57" s="2"/>
      <c r="P57" s="2"/>
      <c r="Q57" s="2"/>
      <c r="R57" s="2"/>
      <c r="S57" s="2"/>
      <c r="T57" s="2"/>
      <c r="U57" s="2"/>
      <c r="V57" s="2"/>
      <c r="W57" s="2"/>
      <c r="X57" s="2"/>
      <c r="Y57" s="2"/>
    </row>
    <row r="58" spans="1:25" ht="12.75" customHeight="1">
      <c r="A58" s="2"/>
      <c r="B58" s="2"/>
      <c r="C58" s="2"/>
      <c r="D58" s="2"/>
      <c r="E58" s="2"/>
      <c r="F58" s="2"/>
      <c r="G58" s="2"/>
      <c r="H58" s="2"/>
      <c r="I58" s="2"/>
      <c r="J58" s="2"/>
      <c r="K58" s="2"/>
      <c r="L58" s="2"/>
      <c r="M58" s="2"/>
      <c r="N58" s="2"/>
      <c r="O58" s="2"/>
      <c r="P58" s="2"/>
      <c r="Q58" s="2"/>
      <c r="R58" s="2"/>
      <c r="S58" s="2"/>
      <c r="T58" s="2"/>
      <c r="U58" s="2"/>
      <c r="V58" s="2"/>
      <c r="W58" s="2"/>
      <c r="X58" s="2"/>
      <c r="Y58" s="2"/>
    </row>
    <row r="59" spans="1:25" ht="12.75" customHeight="1">
      <c r="A59" s="2"/>
      <c r="B59" s="2"/>
      <c r="C59" s="2"/>
      <c r="D59" s="2"/>
      <c r="E59" s="2"/>
      <c r="F59" s="2"/>
      <c r="G59" s="2"/>
      <c r="H59" s="2"/>
      <c r="I59" s="2"/>
      <c r="J59" s="2"/>
      <c r="K59" s="2"/>
      <c r="L59" s="2"/>
      <c r="M59" s="2"/>
      <c r="N59" s="2"/>
      <c r="O59" s="2"/>
      <c r="P59" s="2"/>
      <c r="Q59" s="2"/>
      <c r="R59" s="2"/>
      <c r="S59" s="2"/>
      <c r="T59" s="2"/>
      <c r="U59" s="2"/>
      <c r="V59" s="2"/>
      <c r="W59" s="2"/>
      <c r="X59" s="2"/>
      <c r="Y59" s="2"/>
    </row>
    <row r="60" spans="1:25" ht="12.75" customHeight="1">
      <c r="A60" s="2"/>
      <c r="B60" s="2"/>
      <c r="C60" s="2"/>
      <c r="D60" s="2"/>
      <c r="E60" s="2"/>
      <c r="F60" s="2"/>
      <c r="G60" s="2"/>
      <c r="H60" s="2"/>
      <c r="I60" s="2"/>
      <c r="J60" s="2"/>
      <c r="K60" s="2"/>
      <c r="L60" s="2"/>
      <c r="M60" s="2"/>
      <c r="N60" s="2"/>
      <c r="O60" s="2"/>
      <c r="P60" s="2"/>
      <c r="Q60" s="2"/>
      <c r="R60" s="2"/>
      <c r="S60" s="2"/>
      <c r="T60" s="2"/>
      <c r="U60" s="2"/>
      <c r="V60" s="2"/>
      <c r="W60" s="2"/>
      <c r="X60" s="2"/>
      <c r="Y60" s="2"/>
    </row>
    <row r="61" spans="1:25" ht="12.75" customHeight="1">
      <c r="A61" s="2"/>
      <c r="B61" s="2"/>
      <c r="C61" s="2"/>
      <c r="D61" s="2"/>
      <c r="E61" s="2"/>
      <c r="F61" s="2"/>
      <c r="G61" s="2"/>
      <c r="H61" s="2"/>
      <c r="I61" s="2"/>
      <c r="J61" s="2"/>
      <c r="K61" s="2"/>
      <c r="L61" s="2"/>
      <c r="M61" s="2"/>
      <c r="N61" s="2"/>
      <c r="O61" s="2"/>
      <c r="P61" s="2"/>
      <c r="Q61" s="2"/>
      <c r="R61" s="2"/>
      <c r="S61" s="2"/>
      <c r="T61" s="2"/>
      <c r="U61" s="2"/>
      <c r="V61" s="2"/>
      <c r="W61" s="2"/>
      <c r="X61" s="2"/>
      <c r="Y61" s="2"/>
    </row>
    <row r="62" spans="1:25" ht="12.75" customHeight="1">
      <c r="A62" s="2"/>
      <c r="B62" s="2"/>
      <c r="C62" s="2"/>
      <c r="D62" s="2"/>
      <c r="E62" s="2"/>
      <c r="F62" s="2"/>
      <c r="G62" s="2"/>
      <c r="H62" s="2"/>
      <c r="I62" s="2"/>
      <c r="J62" s="2"/>
      <c r="K62" s="2"/>
      <c r="L62" s="2"/>
      <c r="M62" s="2"/>
      <c r="N62" s="2"/>
      <c r="O62" s="2"/>
      <c r="P62" s="2"/>
      <c r="Q62" s="2"/>
      <c r="R62" s="2"/>
      <c r="S62" s="2"/>
      <c r="T62" s="2"/>
      <c r="U62" s="2"/>
      <c r="V62" s="2"/>
      <c r="W62" s="2"/>
      <c r="X62" s="2"/>
      <c r="Y62" s="2"/>
    </row>
    <row r="63" spans="1:25" ht="12.75" customHeight="1">
      <c r="A63" s="2"/>
      <c r="B63" s="2"/>
      <c r="C63" s="2"/>
      <c r="D63" s="2"/>
      <c r="E63" s="2"/>
      <c r="F63" s="2"/>
      <c r="G63" s="2"/>
      <c r="H63" s="2"/>
      <c r="I63" s="2"/>
      <c r="J63" s="2"/>
      <c r="K63" s="2"/>
      <c r="L63" s="2"/>
      <c r="M63" s="2"/>
      <c r="N63" s="2"/>
      <c r="O63" s="2"/>
      <c r="P63" s="2"/>
      <c r="Q63" s="2"/>
      <c r="R63" s="2"/>
      <c r="S63" s="2"/>
      <c r="T63" s="2"/>
      <c r="U63" s="2"/>
      <c r="V63" s="2"/>
      <c r="W63" s="2"/>
      <c r="X63" s="2"/>
      <c r="Y63" s="2"/>
    </row>
    <row r="64" spans="1:25" ht="12.75" customHeight="1">
      <c r="A64" s="2"/>
      <c r="B64" s="2"/>
      <c r="C64" s="2"/>
      <c r="D64" s="2"/>
      <c r="E64" s="2"/>
      <c r="F64" s="2"/>
      <c r="G64" s="2"/>
      <c r="H64" s="2"/>
      <c r="I64" s="2"/>
      <c r="J64" s="2"/>
      <c r="K64" s="2"/>
      <c r="L64" s="2"/>
      <c r="M64" s="2"/>
      <c r="N64" s="2"/>
      <c r="O64" s="2"/>
      <c r="P64" s="2"/>
      <c r="Q64" s="2"/>
      <c r="R64" s="2"/>
      <c r="S64" s="2"/>
      <c r="T64" s="2"/>
      <c r="U64" s="2"/>
      <c r="V64" s="2"/>
      <c r="W64" s="2"/>
      <c r="X64" s="2"/>
      <c r="Y64" s="2"/>
    </row>
    <row r="65" spans="1:25" ht="12.75" customHeight="1">
      <c r="A65" s="2"/>
      <c r="B65" s="2"/>
      <c r="C65" s="2"/>
      <c r="D65" s="2"/>
      <c r="E65" s="2"/>
      <c r="F65" s="2"/>
      <c r="G65" s="2"/>
      <c r="H65" s="2"/>
      <c r="I65" s="2"/>
      <c r="J65" s="2"/>
      <c r="K65" s="2"/>
      <c r="L65" s="2"/>
      <c r="M65" s="2"/>
      <c r="N65" s="2"/>
      <c r="O65" s="2"/>
      <c r="P65" s="2"/>
      <c r="Q65" s="2"/>
      <c r="R65" s="2"/>
      <c r="S65" s="2"/>
      <c r="T65" s="2"/>
      <c r="U65" s="2"/>
      <c r="V65" s="2"/>
      <c r="W65" s="2"/>
      <c r="X65" s="2"/>
      <c r="Y65" s="2"/>
    </row>
    <row r="66" spans="1:25" ht="12.75" customHeight="1">
      <c r="A66" s="2"/>
      <c r="B66" s="2"/>
      <c r="C66" s="2"/>
      <c r="D66" s="2"/>
      <c r="E66" s="2"/>
      <c r="F66" s="2"/>
      <c r="G66" s="2"/>
      <c r="H66" s="2"/>
      <c r="I66" s="2"/>
      <c r="J66" s="2"/>
      <c r="K66" s="2"/>
      <c r="L66" s="2"/>
      <c r="M66" s="2"/>
      <c r="N66" s="2"/>
      <c r="O66" s="2"/>
      <c r="P66" s="2"/>
      <c r="Q66" s="2"/>
      <c r="R66" s="2"/>
      <c r="S66" s="2"/>
      <c r="T66" s="2"/>
      <c r="U66" s="2"/>
      <c r="V66" s="2"/>
      <c r="W66" s="2"/>
      <c r="X66" s="2"/>
      <c r="Y66" s="2"/>
    </row>
    <row r="67" spans="1:25" ht="12.75" customHeight="1">
      <c r="A67" s="2"/>
      <c r="B67" s="2"/>
      <c r="C67" s="2"/>
      <c r="D67" s="2"/>
      <c r="E67" s="2"/>
      <c r="F67" s="2"/>
      <c r="G67" s="2"/>
      <c r="H67" s="2"/>
      <c r="I67" s="2"/>
      <c r="J67" s="2"/>
      <c r="K67" s="2"/>
      <c r="L67" s="2"/>
      <c r="M67" s="2"/>
      <c r="N67" s="2"/>
      <c r="O67" s="2"/>
      <c r="P67" s="2"/>
      <c r="Q67" s="2"/>
      <c r="R67" s="2"/>
      <c r="S67" s="2"/>
      <c r="T67" s="2"/>
      <c r="U67" s="2"/>
      <c r="V67" s="2"/>
      <c r="W67" s="2"/>
      <c r="X67" s="2"/>
      <c r="Y67" s="2"/>
    </row>
    <row r="68" spans="1:25" ht="12.75" customHeight="1">
      <c r="A68" s="2"/>
      <c r="B68" s="2"/>
      <c r="C68" s="2"/>
      <c r="D68" s="2"/>
      <c r="E68" s="2"/>
      <c r="F68" s="2"/>
      <c r="G68" s="2"/>
      <c r="H68" s="2"/>
      <c r="I68" s="2"/>
      <c r="J68" s="2"/>
      <c r="K68" s="2"/>
      <c r="L68" s="2"/>
      <c r="M68" s="2"/>
      <c r="N68" s="2"/>
      <c r="O68" s="2"/>
      <c r="P68" s="2"/>
      <c r="Q68" s="2"/>
      <c r="R68" s="2"/>
      <c r="S68" s="2"/>
      <c r="T68" s="2"/>
      <c r="U68" s="2"/>
      <c r="V68" s="2"/>
      <c r="W68" s="2"/>
      <c r="X68" s="2"/>
      <c r="Y68" s="2"/>
    </row>
    <row r="69" spans="1:25" ht="12.75" customHeight="1">
      <c r="A69" s="2"/>
      <c r="B69" s="2"/>
      <c r="C69" s="2"/>
      <c r="D69" s="2"/>
      <c r="E69" s="2"/>
      <c r="F69" s="2"/>
      <c r="G69" s="2"/>
      <c r="H69" s="2"/>
      <c r="I69" s="2"/>
      <c r="J69" s="2"/>
      <c r="K69" s="2"/>
      <c r="L69" s="2"/>
      <c r="M69" s="2"/>
      <c r="N69" s="2"/>
      <c r="O69" s="2"/>
      <c r="P69" s="2"/>
      <c r="Q69" s="2"/>
      <c r="R69" s="2"/>
      <c r="S69" s="2"/>
      <c r="T69" s="2"/>
      <c r="U69" s="2"/>
      <c r="V69" s="2"/>
      <c r="W69" s="2"/>
      <c r="X69" s="2"/>
      <c r="Y69" s="2"/>
    </row>
    <row r="70" spans="1:25" ht="12.75" customHeight="1">
      <c r="A70" s="2"/>
      <c r="B70" s="2"/>
      <c r="C70" s="2"/>
      <c r="D70" s="2"/>
      <c r="E70" s="2"/>
      <c r="F70" s="2"/>
      <c r="G70" s="2"/>
      <c r="H70" s="2"/>
      <c r="I70" s="2"/>
      <c r="J70" s="2"/>
      <c r="K70" s="2"/>
      <c r="L70" s="2"/>
      <c r="M70" s="2"/>
      <c r="N70" s="2"/>
      <c r="O70" s="2"/>
      <c r="P70" s="2"/>
      <c r="Q70" s="2"/>
      <c r="R70" s="2"/>
      <c r="S70" s="2"/>
      <c r="T70" s="2"/>
      <c r="U70" s="2"/>
      <c r="V70" s="2"/>
      <c r="W70" s="2"/>
      <c r="X70" s="2"/>
      <c r="Y70" s="2"/>
    </row>
    <row r="71" spans="1:25" ht="12.75" customHeight="1">
      <c r="A71" s="2"/>
      <c r="B71" s="2"/>
      <c r="C71" s="2"/>
      <c r="D71" s="2"/>
      <c r="E71" s="2"/>
      <c r="F71" s="2"/>
      <c r="G71" s="2"/>
      <c r="H71" s="2"/>
      <c r="I71" s="2"/>
      <c r="J71" s="2"/>
      <c r="K71" s="2"/>
      <c r="L71" s="2"/>
      <c r="M71" s="2"/>
      <c r="N71" s="2"/>
      <c r="O71" s="2"/>
      <c r="P71" s="2"/>
      <c r="Q71" s="2"/>
      <c r="R71" s="2"/>
      <c r="S71" s="2"/>
      <c r="T71" s="2"/>
      <c r="U71" s="2"/>
      <c r="V71" s="2"/>
      <c r="W71" s="2"/>
      <c r="X71" s="2"/>
      <c r="Y71" s="2"/>
    </row>
    <row r="72" spans="1:25" ht="12.75" customHeight="1">
      <c r="A72" s="2"/>
      <c r="B72" s="2"/>
      <c r="C72" s="2"/>
      <c r="D72" s="2"/>
      <c r="E72" s="2"/>
      <c r="F72" s="2"/>
      <c r="G72" s="2"/>
      <c r="H72" s="2"/>
      <c r="I72" s="2"/>
      <c r="J72" s="2"/>
      <c r="K72" s="2"/>
      <c r="L72" s="2"/>
      <c r="M72" s="2"/>
      <c r="N72" s="2"/>
      <c r="O72" s="2"/>
      <c r="P72" s="2"/>
      <c r="Q72" s="2"/>
      <c r="R72" s="2"/>
      <c r="S72" s="2"/>
      <c r="T72" s="2"/>
      <c r="U72" s="2"/>
      <c r="V72" s="2"/>
      <c r="W72" s="2"/>
      <c r="X72" s="2"/>
      <c r="Y72" s="2"/>
    </row>
    <row r="73" spans="1:25" ht="12.75" customHeight="1">
      <c r="A73" s="2"/>
      <c r="B73" s="2"/>
      <c r="C73" s="2"/>
      <c r="D73" s="2"/>
      <c r="E73" s="2"/>
      <c r="F73" s="2"/>
      <c r="G73" s="2"/>
      <c r="H73" s="2"/>
      <c r="I73" s="2"/>
      <c r="J73" s="2"/>
      <c r="K73" s="2"/>
      <c r="L73" s="2"/>
      <c r="M73" s="2"/>
      <c r="N73" s="2"/>
      <c r="O73" s="2"/>
      <c r="P73" s="2"/>
      <c r="Q73" s="2"/>
      <c r="R73" s="2"/>
      <c r="S73" s="2"/>
      <c r="T73" s="2"/>
      <c r="U73" s="2"/>
      <c r="V73" s="2"/>
      <c r="W73" s="2"/>
      <c r="X73" s="2"/>
      <c r="Y73" s="2"/>
    </row>
    <row r="74" spans="1:25" ht="12.75" customHeight="1">
      <c r="A74" s="2"/>
      <c r="B74" s="2"/>
      <c r="C74" s="2"/>
      <c r="D74" s="2"/>
      <c r="E74" s="2"/>
      <c r="F74" s="2"/>
      <c r="G74" s="2"/>
      <c r="H74" s="2"/>
      <c r="I74" s="2"/>
      <c r="J74" s="2"/>
      <c r="K74" s="2"/>
      <c r="L74" s="2"/>
      <c r="M74" s="2"/>
      <c r="N74" s="2"/>
      <c r="O74" s="2"/>
      <c r="P74" s="2"/>
      <c r="Q74" s="2"/>
      <c r="R74" s="2"/>
      <c r="S74" s="2"/>
      <c r="T74" s="2"/>
      <c r="U74" s="2"/>
      <c r="V74" s="2"/>
      <c r="W74" s="2"/>
      <c r="X74" s="2"/>
      <c r="Y74" s="2"/>
    </row>
    <row r="75" spans="1:25" ht="12.75" customHeight="1">
      <c r="A75" s="2"/>
      <c r="B75" s="2"/>
      <c r="C75" s="2"/>
      <c r="D75" s="2"/>
      <c r="E75" s="2"/>
      <c r="F75" s="2"/>
      <c r="G75" s="2"/>
      <c r="H75" s="2"/>
      <c r="I75" s="2"/>
      <c r="J75" s="2"/>
      <c r="K75" s="2"/>
      <c r="L75" s="2"/>
      <c r="M75" s="2"/>
      <c r="N75" s="2"/>
      <c r="O75" s="2"/>
      <c r="P75" s="2"/>
      <c r="Q75" s="2"/>
      <c r="R75" s="2"/>
      <c r="S75" s="2"/>
      <c r="T75" s="2"/>
      <c r="U75" s="2"/>
      <c r="V75" s="2"/>
      <c r="W75" s="2"/>
      <c r="X75" s="2"/>
      <c r="Y75" s="2"/>
    </row>
    <row r="76" spans="1:25" ht="12.75" customHeight="1">
      <c r="A76" s="2"/>
      <c r="B76" s="2"/>
      <c r="C76" s="2"/>
      <c r="D76" s="2"/>
      <c r="E76" s="2"/>
      <c r="F76" s="2"/>
      <c r="G76" s="2"/>
      <c r="H76" s="2"/>
      <c r="I76" s="2"/>
      <c r="J76" s="2"/>
      <c r="K76" s="2"/>
      <c r="L76" s="2"/>
      <c r="M76" s="2"/>
      <c r="N76" s="2"/>
      <c r="O76" s="2"/>
      <c r="P76" s="2"/>
      <c r="Q76" s="2"/>
      <c r="R76" s="2"/>
      <c r="S76" s="2"/>
      <c r="T76" s="2"/>
      <c r="U76" s="2"/>
      <c r="V76" s="2"/>
      <c r="W76" s="2"/>
      <c r="X76" s="2"/>
      <c r="Y76" s="2"/>
    </row>
    <row r="77" spans="1:25" ht="12.75" customHeight="1">
      <c r="A77" s="2"/>
      <c r="B77" s="2"/>
      <c r="C77" s="2"/>
      <c r="D77" s="2"/>
      <c r="E77" s="2"/>
      <c r="F77" s="2"/>
      <c r="G77" s="2"/>
      <c r="H77" s="2"/>
      <c r="I77" s="2"/>
      <c r="J77" s="2"/>
      <c r="K77" s="2"/>
      <c r="L77" s="2"/>
      <c r="M77" s="2"/>
      <c r="N77" s="2"/>
      <c r="O77" s="2"/>
      <c r="P77" s="2"/>
      <c r="Q77" s="2"/>
      <c r="R77" s="2"/>
      <c r="S77" s="2"/>
      <c r="T77" s="2"/>
      <c r="U77" s="2"/>
      <c r="V77" s="2"/>
      <c r="W77" s="2"/>
      <c r="X77" s="2"/>
      <c r="Y77" s="2"/>
    </row>
    <row r="78" spans="1:25" ht="12.75" customHeight="1">
      <c r="A78" s="2"/>
      <c r="B78" s="2"/>
      <c r="C78" s="2"/>
      <c r="D78" s="2"/>
      <c r="E78" s="2"/>
      <c r="F78" s="2"/>
      <c r="G78" s="2"/>
      <c r="H78" s="2"/>
      <c r="I78" s="2"/>
      <c r="J78" s="2"/>
      <c r="K78" s="2"/>
      <c r="L78" s="2"/>
      <c r="M78" s="2"/>
      <c r="N78" s="2"/>
      <c r="O78" s="2"/>
      <c r="P78" s="2"/>
      <c r="Q78" s="2"/>
      <c r="R78" s="2"/>
      <c r="S78" s="2"/>
      <c r="T78" s="2"/>
      <c r="U78" s="2"/>
      <c r="V78" s="2"/>
      <c r="W78" s="2"/>
      <c r="X78" s="2"/>
      <c r="Y78" s="2"/>
    </row>
    <row r="79" spans="1:25" ht="12.75" customHeight="1">
      <c r="A79" s="2"/>
      <c r="B79" s="2"/>
      <c r="C79" s="2"/>
      <c r="D79" s="2"/>
      <c r="E79" s="2"/>
      <c r="F79" s="2"/>
      <c r="G79" s="2"/>
      <c r="H79" s="2"/>
      <c r="I79" s="2"/>
      <c r="J79" s="2"/>
      <c r="K79" s="2"/>
      <c r="L79" s="2"/>
      <c r="M79" s="2"/>
      <c r="N79" s="2"/>
      <c r="O79" s="2"/>
      <c r="P79" s="2"/>
      <c r="Q79" s="2"/>
      <c r="R79" s="2"/>
      <c r="S79" s="2"/>
      <c r="T79" s="2"/>
      <c r="U79" s="2"/>
      <c r="V79" s="2"/>
      <c r="W79" s="2"/>
      <c r="X79" s="2"/>
      <c r="Y79" s="2"/>
    </row>
    <row r="80" spans="1:25" ht="12.75" customHeight="1">
      <c r="A80" s="2"/>
      <c r="B80" s="2"/>
      <c r="C80" s="2"/>
      <c r="D80" s="2"/>
      <c r="E80" s="2"/>
      <c r="F80" s="2"/>
      <c r="G80" s="2"/>
      <c r="H80" s="2"/>
      <c r="I80" s="2"/>
      <c r="J80" s="2"/>
      <c r="K80" s="2"/>
      <c r="L80" s="2"/>
      <c r="M80" s="2"/>
      <c r="N80" s="2"/>
      <c r="O80" s="2"/>
      <c r="P80" s="2"/>
      <c r="Q80" s="2"/>
      <c r="R80" s="2"/>
      <c r="S80" s="2"/>
      <c r="T80" s="2"/>
      <c r="U80" s="2"/>
      <c r="V80" s="2"/>
      <c r="W80" s="2"/>
      <c r="X80" s="2"/>
      <c r="Y80" s="2"/>
    </row>
    <row r="81" spans="1:25" ht="12.75" customHeight="1">
      <c r="A81" s="2"/>
      <c r="B81" s="2"/>
      <c r="C81" s="2"/>
      <c r="D81" s="2"/>
      <c r="E81" s="2"/>
      <c r="F81" s="2"/>
      <c r="G81" s="2"/>
      <c r="H81" s="2"/>
      <c r="I81" s="2"/>
      <c r="J81" s="2"/>
      <c r="K81" s="2"/>
      <c r="L81" s="2"/>
      <c r="M81" s="2"/>
      <c r="N81" s="2"/>
      <c r="O81" s="2"/>
      <c r="P81" s="2"/>
      <c r="Q81" s="2"/>
      <c r="R81" s="2"/>
      <c r="S81" s="2"/>
      <c r="T81" s="2"/>
      <c r="U81" s="2"/>
      <c r="V81" s="2"/>
      <c r="W81" s="2"/>
      <c r="X81" s="2"/>
      <c r="Y81" s="2"/>
    </row>
    <row r="82" spans="1:25" ht="12.75" customHeight="1">
      <c r="A82" s="2"/>
      <c r="B82" s="2"/>
      <c r="C82" s="2"/>
      <c r="D82" s="2"/>
      <c r="E82" s="2"/>
      <c r="F82" s="2"/>
      <c r="G82" s="2"/>
      <c r="H82" s="2"/>
      <c r="I82" s="2"/>
      <c r="J82" s="2"/>
      <c r="K82" s="2"/>
      <c r="L82" s="2"/>
      <c r="M82" s="2"/>
      <c r="N82" s="2"/>
      <c r="O82" s="2"/>
      <c r="P82" s="2"/>
      <c r="Q82" s="2"/>
      <c r="R82" s="2"/>
      <c r="S82" s="2"/>
      <c r="T82" s="2"/>
      <c r="U82" s="2"/>
      <c r="V82" s="2"/>
      <c r="W82" s="2"/>
      <c r="X82" s="2"/>
      <c r="Y82" s="2"/>
    </row>
    <row r="83" spans="1:25" ht="12.75" customHeight="1">
      <c r="A83" s="2"/>
      <c r="B83" s="2"/>
      <c r="C83" s="2"/>
      <c r="D83" s="2"/>
      <c r="E83" s="2"/>
      <c r="F83" s="2"/>
      <c r="G83" s="2"/>
      <c r="H83" s="2"/>
      <c r="I83" s="2"/>
      <c r="J83" s="2"/>
      <c r="K83" s="2"/>
      <c r="L83" s="2"/>
      <c r="M83" s="2"/>
      <c r="N83" s="2"/>
      <c r="O83" s="2"/>
      <c r="P83" s="2"/>
      <c r="Q83" s="2"/>
      <c r="R83" s="2"/>
      <c r="S83" s="2"/>
      <c r="T83" s="2"/>
      <c r="U83" s="2"/>
      <c r="V83" s="2"/>
      <c r="W83" s="2"/>
      <c r="X83" s="2"/>
      <c r="Y83" s="2"/>
    </row>
    <row r="84" spans="1:25" ht="12.75" customHeight="1">
      <c r="A84" s="2"/>
      <c r="B84" s="2"/>
      <c r="C84" s="2"/>
      <c r="D84" s="2"/>
      <c r="E84" s="2"/>
      <c r="F84" s="2"/>
      <c r="G84" s="2"/>
      <c r="H84" s="2"/>
      <c r="I84" s="2"/>
      <c r="J84" s="2"/>
      <c r="K84" s="2"/>
      <c r="L84" s="2"/>
      <c r="M84" s="2"/>
      <c r="N84" s="2"/>
      <c r="O84" s="2"/>
      <c r="P84" s="2"/>
      <c r="Q84" s="2"/>
      <c r="R84" s="2"/>
      <c r="S84" s="2"/>
      <c r="T84" s="2"/>
      <c r="U84" s="2"/>
      <c r="V84" s="2"/>
      <c r="W84" s="2"/>
      <c r="X84" s="2"/>
      <c r="Y84" s="2"/>
    </row>
    <row r="85" spans="1:25" ht="12.75" customHeight="1">
      <c r="A85" s="2"/>
      <c r="B85" s="2"/>
      <c r="C85" s="2"/>
      <c r="D85" s="2"/>
      <c r="E85" s="2"/>
      <c r="F85" s="2"/>
      <c r="G85" s="2"/>
      <c r="H85" s="2"/>
      <c r="I85" s="2"/>
      <c r="J85" s="2"/>
      <c r="K85" s="2"/>
      <c r="L85" s="2"/>
      <c r="M85" s="2"/>
      <c r="N85" s="2"/>
      <c r="O85" s="2"/>
      <c r="P85" s="2"/>
      <c r="Q85" s="2"/>
      <c r="R85" s="2"/>
      <c r="S85" s="2"/>
      <c r="T85" s="2"/>
      <c r="U85" s="2"/>
      <c r="V85" s="2"/>
      <c r="W85" s="2"/>
      <c r="X85" s="2"/>
      <c r="Y85" s="2"/>
    </row>
    <row r="86" spans="1:25" ht="12.75" customHeight="1">
      <c r="A86" s="2"/>
      <c r="B86" s="2"/>
      <c r="C86" s="2"/>
      <c r="D86" s="2"/>
      <c r="E86" s="2"/>
      <c r="F86" s="2"/>
      <c r="G86" s="2"/>
      <c r="H86" s="2"/>
      <c r="I86" s="2"/>
      <c r="J86" s="2"/>
      <c r="K86" s="2"/>
      <c r="L86" s="2"/>
      <c r="M86" s="2"/>
      <c r="N86" s="2"/>
      <c r="O86" s="2"/>
      <c r="P86" s="2"/>
      <c r="Q86" s="2"/>
      <c r="R86" s="2"/>
      <c r="S86" s="2"/>
      <c r="T86" s="2"/>
      <c r="U86" s="2"/>
      <c r="V86" s="2"/>
      <c r="W86" s="2"/>
      <c r="X86" s="2"/>
      <c r="Y86" s="2"/>
    </row>
    <row r="87" spans="1:25" ht="12.75" customHeight="1">
      <c r="A87" s="2"/>
      <c r="B87" s="2"/>
      <c r="C87" s="2"/>
      <c r="D87" s="2"/>
      <c r="E87" s="2"/>
      <c r="F87" s="2"/>
      <c r="G87" s="2"/>
      <c r="H87" s="2"/>
      <c r="I87" s="2"/>
      <c r="J87" s="2"/>
      <c r="K87" s="2"/>
      <c r="L87" s="2"/>
      <c r="M87" s="2"/>
      <c r="N87" s="2"/>
      <c r="O87" s="2"/>
      <c r="P87" s="2"/>
      <c r="Q87" s="2"/>
      <c r="R87" s="2"/>
      <c r="S87" s="2"/>
      <c r="T87" s="2"/>
      <c r="U87" s="2"/>
      <c r="V87" s="2"/>
      <c r="W87" s="2"/>
      <c r="X87" s="2"/>
      <c r="Y87" s="2"/>
    </row>
    <row r="88" spans="1:25" ht="12.75" customHeight="1">
      <c r="A88" s="2"/>
      <c r="B88" s="2"/>
      <c r="C88" s="2"/>
      <c r="D88" s="2"/>
      <c r="E88" s="2"/>
      <c r="F88" s="2"/>
      <c r="G88" s="2"/>
      <c r="H88" s="2"/>
      <c r="I88" s="2"/>
      <c r="J88" s="2"/>
      <c r="K88" s="2"/>
      <c r="L88" s="2"/>
      <c r="M88" s="2"/>
      <c r="N88" s="2"/>
      <c r="O88" s="2"/>
      <c r="P88" s="2"/>
      <c r="Q88" s="2"/>
      <c r="R88" s="2"/>
      <c r="S88" s="2"/>
      <c r="T88" s="2"/>
      <c r="U88" s="2"/>
      <c r="V88" s="2"/>
      <c r="W88" s="2"/>
      <c r="X88" s="2"/>
      <c r="Y88" s="2"/>
    </row>
    <row r="89" spans="1:25" ht="12.75" customHeight="1">
      <c r="A89" s="2"/>
      <c r="B89" s="2"/>
      <c r="C89" s="2"/>
      <c r="D89" s="2"/>
      <c r="E89" s="2"/>
      <c r="F89" s="2"/>
      <c r="G89" s="2"/>
      <c r="H89" s="2"/>
      <c r="I89" s="2"/>
      <c r="J89" s="2"/>
      <c r="K89" s="2"/>
      <c r="L89" s="2"/>
      <c r="M89" s="2"/>
      <c r="N89" s="2"/>
      <c r="O89" s="2"/>
      <c r="P89" s="2"/>
      <c r="Q89" s="2"/>
      <c r="R89" s="2"/>
      <c r="S89" s="2"/>
      <c r="T89" s="2"/>
      <c r="U89" s="2"/>
      <c r="V89" s="2"/>
      <c r="W89" s="2"/>
      <c r="X89" s="2"/>
      <c r="Y89" s="2"/>
    </row>
    <row r="90" spans="1:25" ht="12.75" customHeight="1">
      <c r="A90" s="2"/>
      <c r="B90" s="2"/>
      <c r="C90" s="2"/>
      <c r="D90" s="2"/>
      <c r="E90" s="2"/>
      <c r="F90" s="2"/>
      <c r="G90" s="2"/>
      <c r="H90" s="2"/>
      <c r="I90" s="2"/>
      <c r="J90" s="2"/>
      <c r="K90" s="2"/>
      <c r="L90" s="2"/>
      <c r="M90" s="2"/>
      <c r="N90" s="2"/>
      <c r="O90" s="2"/>
      <c r="P90" s="2"/>
      <c r="Q90" s="2"/>
      <c r="R90" s="2"/>
      <c r="S90" s="2"/>
      <c r="T90" s="2"/>
      <c r="U90" s="2"/>
      <c r="V90" s="2"/>
      <c r="W90" s="2"/>
      <c r="X90" s="2"/>
      <c r="Y90" s="2"/>
    </row>
    <row r="91" spans="1:25" ht="12.75" customHeight="1">
      <c r="A91" s="2"/>
      <c r="B91" s="2"/>
      <c r="C91" s="2"/>
      <c r="D91" s="2"/>
      <c r="E91" s="2"/>
      <c r="F91" s="2"/>
      <c r="G91" s="2"/>
      <c r="H91" s="2"/>
      <c r="I91" s="2"/>
      <c r="J91" s="2"/>
      <c r="K91" s="2"/>
      <c r="L91" s="2"/>
      <c r="M91" s="2"/>
      <c r="N91" s="2"/>
      <c r="O91" s="2"/>
      <c r="P91" s="2"/>
      <c r="Q91" s="2"/>
      <c r="R91" s="2"/>
      <c r="S91" s="2"/>
      <c r="T91" s="2"/>
      <c r="U91" s="2"/>
      <c r="V91" s="2"/>
      <c r="W91" s="2"/>
      <c r="X91" s="2"/>
      <c r="Y91" s="2"/>
    </row>
    <row r="92" spans="1:25" ht="12.75" customHeight="1">
      <c r="A92" s="2"/>
      <c r="B92" s="2"/>
      <c r="C92" s="2"/>
      <c r="D92" s="2"/>
      <c r="E92" s="2"/>
      <c r="F92" s="2"/>
      <c r="G92" s="2"/>
      <c r="H92" s="2"/>
      <c r="I92" s="2"/>
      <c r="J92" s="2"/>
      <c r="K92" s="2"/>
      <c r="L92" s="2"/>
      <c r="M92" s="2"/>
      <c r="N92" s="2"/>
      <c r="O92" s="2"/>
      <c r="P92" s="2"/>
      <c r="Q92" s="2"/>
      <c r="R92" s="2"/>
      <c r="S92" s="2"/>
      <c r="T92" s="2"/>
      <c r="U92" s="2"/>
      <c r="V92" s="2"/>
      <c r="W92" s="2"/>
      <c r="X92" s="2"/>
      <c r="Y92" s="2"/>
    </row>
    <row r="93" spans="1:25" ht="12.75" customHeight="1">
      <c r="A93" s="2"/>
      <c r="B93" s="2"/>
      <c r="C93" s="2"/>
      <c r="D93" s="2"/>
      <c r="E93" s="2"/>
      <c r="F93" s="2"/>
      <c r="G93" s="2"/>
      <c r="H93" s="2"/>
      <c r="I93" s="2"/>
      <c r="J93" s="2"/>
      <c r="K93" s="2"/>
      <c r="L93" s="2"/>
      <c r="M93" s="2"/>
      <c r="N93" s="2"/>
      <c r="O93" s="2"/>
      <c r="P93" s="2"/>
      <c r="Q93" s="2"/>
      <c r="R93" s="2"/>
      <c r="S93" s="2"/>
      <c r="T93" s="2"/>
      <c r="U93" s="2"/>
      <c r="V93" s="2"/>
      <c r="W93" s="2"/>
      <c r="X93" s="2"/>
      <c r="Y93" s="2"/>
    </row>
    <row r="94" spans="1:25" ht="12.75" customHeight="1">
      <c r="A94" s="2"/>
      <c r="B94" s="2"/>
      <c r="C94" s="2"/>
      <c r="D94" s="2"/>
      <c r="E94" s="2"/>
      <c r="F94" s="2"/>
      <c r="G94" s="2"/>
      <c r="H94" s="2"/>
      <c r="I94" s="2"/>
      <c r="J94" s="2"/>
      <c r="K94" s="2"/>
      <c r="L94" s="2"/>
      <c r="M94" s="2"/>
      <c r="N94" s="2"/>
      <c r="O94" s="2"/>
      <c r="P94" s="2"/>
      <c r="Q94" s="2"/>
      <c r="R94" s="2"/>
      <c r="S94" s="2"/>
      <c r="T94" s="2"/>
      <c r="U94" s="2"/>
      <c r="V94" s="2"/>
      <c r="W94" s="2"/>
      <c r="X94" s="2"/>
      <c r="Y94" s="2"/>
    </row>
    <row r="95" spans="1:25" ht="12.75" customHeight="1">
      <c r="A95" s="2"/>
      <c r="B95" s="2"/>
      <c r="C95" s="2"/>
      <c r="D95" s="2"/>
      <c r="E95" s="2"/>
      <c r="F95" s="2"/>
      <c r="G95" s="2"/>
      <c r="H95" s="2"/>
      <c r="I95" s="2"/>
      <c r="J95" s="2"/>
      <c r="K95" s="2"/>
      <c r="L95" s="2"/>
      <c r="M95" s="2"/>
      <c r="N95" s="2"/>
      <c r="O95" s="2"/>
      <c r="P95" s="2"/>
      <c r="Q95" s="2"/>
      <c r="R95" s="2"/>
      <c r="S95" s="2"/>
      <c r="T95" s="2"/>
      <c r="U95" s="2"/>
      <c r="V95" s="2"/>
      <c r="W95" s="2"/>
      <c r="X95" s="2"/>
      <c r="Y95" s="2"/>
    </row>
    <row r="96" spans="1:25" ht="12.75" customHeight="1">
      <c r="A96" s="2"/>
      <c r="B96" s="2"/>
      <c r="C96" s="2"/>
      <c r="D96" s="2"/>
      <c r="E96" s="2"/>
      <c r="F96" s="2"/>
      <c r="G96" s="2"/>
      <c r="H96" s="2"/>
      <c r="I96" s="2"/>
      <c r="J96" s="2"/>
      <c r="K96" s="2"/>
      <c r="L96" s="2"/>
      <c r="M96" s="2"/>
      <c r="N96" s="2"/>
      <c r="O96" s="2"/>
      <c r="P96" s="2"/>
      <c r="Q96" s="2"/>
      <c r="R96" s="2"/>
      <c r="S96" s="2"/>
      <c r="T96" s="2"/>
      <c r="U96" s="2"/>
      <c r="V96" s="2"/>
      <c r="W96" s="2"/>
      <c r="X96" s="2"/>
      <c r="Y96" s="2"/>
    </row>
    <row r="97" spans="1:25" ht="12.75" customHeight="1">
      <c r="A97" s="2"/>
      <c r="B97" s="2"/>
      <c r="C97" s="2"/>
      <c r="D97" s="2"/>
      <c r="E97" s="2"/>
      <c r="F97" s="2"/>
      <c r="G97" s="2"/>
      <c r="H97" s="2"/>
      <c r="I97" s="2"/>
      <c r="J97" s="2"/>
      <c r="K97" s="2"/>
      <c r="L97" s="2"/>
      <c r="M97" s="2"/>
      <c r="N97" s="2"/>
      <c r="O97" s="2"/>
      <c r="P97" s="2"/>
      <c r="Q97" s="2"/>
      <c r="R97" s="2"/>
      <c r="S97" s="2"/>
      <c r="T97" s="2"/>
      <c r="U97" s="2"/>
      <c r="V97" s="2"/>
      <c r="W97" s="2"/>
      <c r="X97" s="2"/>
      <c r="Y97" s="2"/>
    </row>
    <row r="98" spans="1:25" ht="12.75" customHeight="1">
      <c r="A98" s="2"/>
      <c r="B98" s="2"/>
      <c r="C98" s="2"/>
      <c r="D98" s="2"/>
      <c r="E98" s="2"/>
      <c r="F98" s="2"/>
      <c r="G98" s="2"/>
      <c r="H98" s="2"/>
      <c r="I98" s="2"/>
      <c r="J98" s="2"/>
      <c r="K98" s="2"/>
      <c r="L98" s="2"/>
      <c r="M98" s="2"/>
      <c r="N98" s="2"/>
      <c r="O98" s="2"/>
      <c r="P98" s="2"/>
      <c r="Q98" s="2"/>
      <c r="R98" s="2"/>
      <c r="S98" s="2"/>
      <c r="T98" s="2"/>
      <c r="U98" s="2"/>
      <c r="V98" s="2"/>
      <c r="W98" s="2"/>
      <c r="X98" s="2"/>
      <c r="Y98" s="2"/>
    </row>
    <row r="99" spans="1:25" ht="12.75" customHeight="1">
      <c r="A99" s="2"/>
      <c r="B99" s="2"/>
      <c r="C99" s="2"/>
      <c r="D99" s="2"/>
      <c r="E99" s="2"/>
      <c r="F99" s="2"/>
      <c r="G99" s="2"/>
      <c r="H99" s="2"/>
      <c r="I99" s="2"/>
      <c r="J99" s="2"/>
      <c r="K99" s="2"/>
      <c r="L99" s="2"/>
      <c r="M99" s="2"/>
      <c r="N99" s="2"/>
      <c r="O99" s="2"/>
      <c r="P99" s="2"/>
      <c r="Q99" s="2"/>
      <c r="R99" s="2"/>
      <c r="S99" s="2"/>
      <c r="T99" s="2"/>
      <c r="U99" s="2"/>
      <c r="V99" s="2"/>
      <c r="W99" s="2"/>
      <c r="X99" s="2"/>
      <c r="Y99" s="2"/>
    </row>
    <row r="100" spans="1:25"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spans="1:25"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spans="1:25"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spans="1:25"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spans="1:2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spans="1:25"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spans="1:25"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spans="1:25"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spans="1:25"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spans="1:25"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spans="1:25"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spans="1:25"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spans="1:25"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spans="1:2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spans="1:25"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spans="1:25"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spans="1:25"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spans="1:25"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spans="1:25"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spans="1:25"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spans="1:25"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spans="1:25"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spans="1:25"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spans="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spans="1:25"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spans="1:25"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spans="1:25"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spans="1:25"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spans="1:25"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spans="1:25"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spans="1:25"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spans="1:25"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spans="1:25"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spans="1:2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spans="1:25"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spans="1:25"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spans="1:25"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spans="1:25"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spans="1:25"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sheetData>
  <mergeCells count="18">
    <mergeCell ref="F23:G23"/>
    <mergeCell ref="A8:C8"/>
    <mergeCell ref="A9:C9"/>
    <mergeCell ref="A10:C10"/>
    <mergeCell ref="D10:E10"/>
    <mergeCell ref="F10:G10"/>
    <mergeCell ref="A11:C11"/>
    <mergeCell ref="D11:G11"/>
    <mergeCell ref="A6:G6"/>
    <mergeCell ref="D8:G8"/>
    <mergeCell ref="D9:G9"/>
    <mergeCell ref="A18:F18"/>
    <mergeCell ref="F21:G21"/>
    <mergeCell ref="A1:G1"/>
    <mergeCell ref="A2:G2"/>
    <mergeCell ref="A3:G3"/>
    <mergeCell ref="A4:G4"/>
    <mergeCell ref="A5:G5"/>
  </mergeCells>
  <printOptions horizontalCentered="1"/>
  <pageMargins left="0.5118110236220472" right="0.5118110236220472" top="0.7874015748031497" bottom="0.7874015748031497" header="0" footer="0"/>
  <pageSetup horizontalDpi="600" verticalDpi="600" orientation="landscape" paperSize="9" r:id="rId2"/>
  <colBreaks count="1" manualBreakCount="1">
    <brk id="7" max="16383"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topLeftCell="A1">
      <selection activeCell="A1" sqref="A1:J1"/>
    </sheetView>
  </sheetViews>
  <sheetFormatPr defaultColWidth="14.421875" defaultRowHeight="15" customHeight="1"/>
  <cols>
    <col min="1" max="1" width="12.421875" style="0" customWidth="1"/>
    <col min="2" max="2" width="11.28125" style="0" customWidth="1"/>
    <col min="3" max="3" width="66.00390625" style="0" customWidth="1"/>
    <col min="4" max="4" width="7.8515625" style="0" customWidth="1"/>
    <col min="5" max="5" width="12.57421875" style="0" customWidth="1"/>
    <col min="6" max="8" width="11.8515625" style="0" customWidth="1"/>
    <col min="9" max="10" width="9.140625" style="0" customWidth="1"/>
    <col min="11" max="26" width="8.7109375" style="0" customWidth="1"/>
  </cols>
  <sheetData>
    <row r="1" spans="1:26" ht="69" customHeight="1">
      <c r="A1" s="58"/>
      <c r="B1" s="59"/>
      <c r="C1" s="59"/>
      <c r="D1" s="59"/>
      <c r="E1" s="59"/>
      <c r="F1" s="59"/>
      <c r="G1" s="59"/>
      <c r="H1" s="59"/>
      <c r="I1" s="59"/>
      <c r="J1" s="59"/>
      <c r="K1" s="2"/>
      <c r="L1" s="2"/>
      <c r="M1" s="2"/>
      <c r="N1" s="2"/>
      <c r="O1" s="2"/>
      <c r="P1" s="2"/>
      <c r="Q1" s="2"/>
      <c r="R1" s="2"/>
      <c r="S1" s="2"/>
      <c r="T1" s="2"/>
      <c r="U1" s="2"/>
      <c r="V1" s="2"/>
      <c r="W1" s="2"/>
      <c r="X1" s="2"/>
      <c r="Y1" s="2"/>
      <c r="Z1" s="2"/>
    </row>
    <row r="2" spans="1:26" ht="12.75" customHeight="1">
      <c r="A2" s="60" t="s">
        <v>0</v>
      </c>
      <c r="B2" s="59"/>
      <c r="C2" s="59"/>
      <c r="D2" s="59"/>
      <c r="E2" s="59"/>
      <c r="F2" s="59"/>
      <c r="G2" s="59"/>
      <c r="H2" s="59"/>
      <c r="I2" s="59"/>
      <c r="J2" s="59"/>
      <c r="K2" s="2"/>
      <c r="L2" s="2"/>
      <c r="M2" s="2"/>
      <c r="N2" s="2"/>
      <c r="O2" s="2"/>
      <c r="P2" s="2"/>
      <c r="Q2" s="2"/>
      <c r="R2" s="2"/>
      <c r="S2" s="2"/>
      <c r="T2" s="2"/>
      <c r="U2" s="2"/>
      <c r="V2" s="2"/>
      <c r="W2" s="2"/>
      <c r="X2" s="2"/>
      <c r="Y2" s="2"/>
      <c r="Z2" s="2"/>
    </row>
    <row r="3" spans="1:26" ht="12.75" customHeight="1">
      <c r="A3" s="61" t="s">
        <v>1</v>
      </c>
      <c r="B3" s="59"/>
      <c r="C3" s="59"/>
      <c r="D3" s="59"/>
      <c r="E3" s="59"/>
      <c r="F3" s="59"/>
      <c r="G3" s="59"/>
      <c r="H3" s="59"/>
      <c r="I3" s="59"/>
      <c r="J3" s="59"/>
      <c r="K3" s="2"/>
      <c r="L3" s="2"/>
      <c r="M3" s="2"/>
      <c r="N3" s="2"/>
      <c r="O3" s="2"/>
      <c r="P3" s="2"/>
      <c r="Q3" s="2"/>
      <c r="R3" s="2"/>
      <c r="S3" s="2"/>
      <c r="T3" s="2"/>
      <c r="U3" s="2"/>
      <c r="V3" s="2"/>
      <c r="W3" s="2"/>
      <c r="X3" s="2"/>
      <c r="Y3" s="2"/>
      <c r="Z3" s="2"/>
    </row>
    <row r="4" spans="1:26" ht="12.75" customHeight="1">
      <c r="A4" s="62" t="s">
        <v>2</v>
      </c>
      <c r="B4" s="59"/>
      <c r="C4" s="59"/>
      <c r="D4" s="59"/>
      <c r="E4" s="59"/>
      <c r="F4" s="59"/>
      <c r="G4" s="59"/>
      <c r="H4" s="59"/>
      <c r="I4" s="59"/>
      <c r="J4" s="59"/>
      <c r="K4" s="2"/>
      <c r="L4" s="2"/>
      <c r="M4" s="2"/>
      <c r="N4" s="2"/>
      <c r="O4" s="2"/>
      <c r="P4" s="2"/>
      <c r="Q4" s="2"/>
      <c r="R4" s="2"/>
      <c r="S4" s="2"/>
      <c r="T4" s="2"/>
      <c r="U4" s="2"/>
      <c r="V4" s="2"/>
      <c r="W4" s="2"/>
      <c r="X4" s="2"/>
      <c r="Y4" s="2"/>
      <c r="Z4" s="2"/>
    </row>
    <row r="5" spans="1:26" ht="13.5" customHeight="1">
      <c r="A5" s="63" t="s">
        <v>3</v>
      </c>
      <c r="B5" s="64"/>
      <c r="C5" s="64"/>
      <c r="D5" s="64"/>
      <c r="E5" s="64"/>
      <c r="F5" s="64"/>
      <c r="G5" s="64"/>
      <c r="H5" s="64"/>
      <c r="I5" s="64"/>
      <c r="J5" s="64"/>
      <c r="K5" s="2"/>
      <c r="L5" s="2"/>
      <c r="M5" s="2"/>
      <c r="N5" s="2"/>
      <c r="O5" s="2"/>
      <c r="P5" s="2"/>
      <c r="Q5" s="2"/>
      <c r="R5" s="2"/>
      <c r="S5" s="2"/>
      <c r="T5" s="2"/>
      <c r="U5" s="2"/>
      <c r="V5" s="2"/>
      <c r="W5" s="2"/>
      <c r="X5" s="2"/>
      <c r="Y5" s="2"/>
      <c r="Z5" s="2"/>
    </row>
    <row r="6" spans="1:26" ht="12.75" customHeight="1">
      <c r="A6" s="65" t="s">
        <v>89</v>
      </c>
      <c r="B6" s="66"/>
      <c r="C6" s="66"/>
      <c r="D6" s="66"/>
      <c r="E6" s="66"/>
      <c r="F6" s="66"/>
      <c r="G6" s="66"/>
      <c r="H6" s="66"/>
      <c r="I6" s="66"/>
      <c r="J6" s="67"/>
      <c r="K6" s="2"/>
      <c r="L6" s="2"/>
      <c r="M6" s="2"/>
      <c r="N6" s="2"/>
      <c r="O6" s="2"/>
      <c r="P6" s="2"/>
      <c r="Q6" s="2"/>
      <c r="R6" s="2"/>
      <c r="S6" s="2"/>
      <c r="T6" s="2"/>
      <c r="U6" s="2"/>
      <c r="V6" s="2"/>
      <c r="W6" s="2"/>
      <c r="X6" s="2"/>
      <c r="Y6" s="2"/>
      <c r="Z6" s="2"/>
    </row>
    <row r="7" spans="1:26" ht="12.75" customHeight="1">
      <c r="A7" s="86" t="s">
        <v>90</v>
      </c>
      <c r="B7" s="87"/>
      <c r="C7" s="87"/>
      <c r="D7" s="87"/>
      <c r="E7" s="87"/>
      <c r="F7" s="87"/>
      <c r="G7" s="87"/>
      <c r="H7" s="87"/>
      <c r="I7" s="87"/>
      <c r="J7" s="87"/>
      <c r="K7" s="2"/>
      <c r="L7" s="2"/>
      <c r="M7" s="2"/>
      <c r="N7" s="2"/>
      <c r="O7" s="2"/>
      <c r="P7" s="2"/>
      <c r="Q7" s="2"/>
      <c r="R7" s="2"/>
      <c r="S7" s="2"/>
      <c r="T7" s="2"/>
      <c r="U7" s="2"/>
      <c r="V7" s="2"/>
      <c r="W7" s="2"/>
      <c r="X7" s="2"/>
      <c r="Y7" s="2"/>
      <c r="Z7" s="2"/>
    </row>
    <row r="8" spans="1:26" ht="12.75" customHeight="1">
      <c r="A8" s="88" t="s">
        <v>91</v>
      </c>
      <c r="B8" s="66"/>
      <c r="C8" s="66"/>
      <c r="D8" s="89"/>
      <c r="E8" s="90" t="s">
        <v>92</v>
      </c>
      <c r="F8" s="66"/>
      <c r="G8" s="67"/>
      <c r="H8" s="30"/>
      <c r="I8" s="31" t="s">
        <v>93</v>
      </c>
      <c r="J8" s="32" t="s">
        <v>94</v>
      </c>
      <c r="K8" s="2"/>
      <c r="L8" s="2"/>
      <c r="M8" s="2"/>
      <c r="N8" s="2"/>
      <c r="O8" s="2"/>
      <c r="P8" s="2"/>
      <c r="Q8" s="2"/>
      <c r="R8" s="2"/>
      <c r="S8" s="2"/>
      <c r="T8" s="2"/>
      <c r="U8" s="2"/>
      <c r="V8" s="2"/>
      <c r="W8" s="2"/>
      <c r="X8" s="2"/>
      <c r="Y8" s="2"/>
      <c r="Z8" s="2"/>
    </row>
    <row r="9" spans="1:26" ht="12.75" customHeight="1">
      <c r="A9" s="33" t="s">
        <v>95</v>
      </c>
      <c r="B9" s="91" t="s">
        <v>96</v>
      </c>
      <c r="C9" s="74"/>
      <c r="D9" s="92"/>
      <c r="E9" s="93">
        <v>0.0151</v>
      </c>
      <c r="F9" s="74"/>
      <c r="G9" s="94"/>
      <c r="H9" s="30"/>
      <c r="I9" s="34" t="s">
        <v>97</v>
      </c>
      <c r="J9" s="35">
        <v>0.65</v>
      </c>
      <c r="K9" s="2"/>
      <c r="L9" s="2"/>
      <c r="M9" s="2"/>
      <c r="N9" s="2"/>
      <c r="O9" s="2"/>
      <c r="P9" s="2"/>
      <c r="Q9" s="2"/>
      <c r="R9" s="2"/>
      <c r="S9" s="2"/>
      <c r="T9" s="2"/>
      <c r="U9" s="2"/>
      <c r="V9" s="2"/>
      <c r="W9" s="2"/>
      <c r="X9" s="2"/>
      <c r="Y9" s="2"/>
      <c r="Z9" s="2"/>
    </row>
    <row r="10" spans="1:26" ht="12.75" customHeight="1">
      <c r="A10" s="36" t="s">
        <v>98</v>
      </c>
      <c r="B10" s="95" t="s">
        <v>99</v>
      </c>
      <c r="C10" s="71"/>
      <c r="D10" s="72"/>
      <c r="E10" s="96">
        <v>0</v>
      </c>
      <c r="F10" s="71"/>
      <c r="G10" s="97"/>
      <c r="H10" s="30"/>
      <c r="I10" s="37" t="s">
        <v>100</v>
      </c>
      <c r="J10" s="38">
        <v>3</v>
      </c>
      <c r="K10" s="2"/>
      <c r="L10" s="2"/>
      <c r="M10" s="2"/>
      <c r="N10" s="2"/>
      <c r="O10" s="2"/>
      <c r="P10" s="2"/>
      <c r="Q10" s="2"/>
      <c r="R10" s="2"/>
      <c r="S10" s="2"/>
      <c r="T10" s="2"/>
      <c r="U10" s="2"/>
      <c r="V10" s="2"/>
      <c r="W10" s="2"/>
      <c r="X10" s="2"/>
      <c r="Y10" s="2"/>
      <c r="Z10" s="2"/>
    </row>
    <row r="11" spans="1:26" ht="12.75" customHeight="1">
      <c r="A11" s="36" t="s">
        <v>101</v>
      </c>
      <c r="B11" s="95" t="s">
        <v>102</v>
      </c>
      <c r="C11" s="71"/>
      <c r="D11" s="72"/>
      <c r="E11" s="96">
        <v>0</v>
      </c>
      <c r="F11" s="71"/>
      <c r="G11" s="97"/>
      <c r="H11" s="30"/>
      <c r="I11" s="34" t="s">
        <v>103</v>
      </c>
      <c r="J11" s="35">
        <v>5</v>
      </c>
      <c r="K11" s="2"/>
      <c r="L11" s="2"/>
      <c r="M11" s="2"/>
      <c r="N11" s="2"/>
      <c r="O11" s="2"/>
      <c r="P11" s="2"/>
      <c r="Q11" s="2"/>
      <c r="R11" s="2"/>
      <c r="S11" s="2"/>
      <c r="T11" s="2"/>
      <c r="U11" s="2"/>
      <c r="V11" s="2"/>
      <c r="W11" s="2"/>
      <c r="X11" s="2"/>
      <c r="Y11" s="2"/>
      <c r="Z11" s="2"/>
    </row>
    <row r="12" spans="1:26" ht="12.75" customHeight="1">
      <c r="A12" s="36" t="s">
        <v>104</v>
      </c>
      <c r="B12" s="95" t="s">
        <v>105</v>
      </c>
      <c r="C12" s="71"/>
      <c r="D12" s="72"/>
      <c r="E12" s="96">
        <v>0</v>
      </c>
      <c r="F12" s="71"/>
      <c r="G12" s="97"/>
      <c r="H12" s="30"/>
      <c r="I12" s="39" t="s">
        <v>106</v>
      </c>
      <c r="J12" s="40">
        <f>SUM(J9:J11)</f>
        <v>8.65</v>
      </c>
      <c r="K12" s="2"/>
      <c r="L12" s="2"/>
      <c r="M12" s="2"/>
      <c r="N12" s="2"/>
      <c r="O12" s="2"/>
      <c r="P12" s="2"/>
      <c r="Q12" s="2"/>
      <c r="R12" s="2"/>
      <c r="S12" s="2"/>
      <c r="T12" s="2"/>
      <c r="U12" s="2"/>
      <c r="V12" s="2"/>
      <c r="W12" s="2"/>
      <c r="X12" s="2"/>
      <c r="Y12" s="2"/>
      <c r="Z12" s="2"/>
    </row>
    <row r="13" spans="1:26" ht="12.75" customHeight="1">
      <c r="A13" s="36" t="s">
        <v>107</v>
      </c>
      <c r="B13" s="95" t="s">
        <v>108</v>
      </c>
      <c r="C13" s="71"/>
      <c r="D13" s="72"/>
      <c r="E13" s="96">
        <v>0.0349</v>
      </c>
      <c r="F13" s="71"/>
      <c r="G13" s="97"/>
      <c r="H13" s="30"/>
      <c r="I13" s="41"/>
      <c r="J13" s="30"/>
      <c r="K13" s="2"/>
      <c r="L13" s="2"/>
      <c r="M13" s="2"/>
      <c r="N13" s="2"/>
      <c r="O13" s="2"/>
      <c r="P13" s="2"/>
      <c r="Q13" s="2"/>
      <c r="R13" s="2"/>
      <c r="S13" s="2"/>
      <c r="T13" s="2"/>
      <c r="U13" s="2"/>
      <c r="V13" s="2"/>
      <c r="W13" s="2"/>
      <c r="X13" s="2"/>
      <c r="Y13" s="2"/>
      <c r="Z13" s="2"/>
    </row>
    <row r="14" spans="1:26" ht="12.75" customHeight="1">
      <c r="A14" s="42" t="s">
        <v>109</v>
      </c>
      <c r="B14" s="101" t="s">
        <v>110</v>
      </c>
      <c r="C14" s="102"/>
      <c r="D14" s="103"/>
      <c r="E14" s="104">
        <v>0.0865</v>
      </c>
      <c r="F14" s="102"/>
      <c r="G14" s="105"/>
      <c r="H14" s="30"/>
      <c r="I14" s="41"/>
      <c r="J14" s="30"/>
      <c r="K14" s="2"/>
      <c r="L14" s="2"/>
      <c r="M14" s="2"/>
      <c r="N14" s="2"/>
      <c r="O14" s="2"/>
      <c r="P14" s="2"/>
      <c r="Q14" s="2"/>
      <c r="R14" s="2"/>
      <c r="S14" s="2"/>
      <c r="T14" s="2"/>
      <c r="U14" s="2"/>
      <c r="V14" s="2"/>
      <c r="W14" s="2"/>
      <c r="X14" s="2"/>
      <c r="Y14" s="2"/>
      <c r="Z14" s="2"/>
    </row>
    <row r="15" spans="1:26" ht="12.75" customHeight="1">
      <c r="A15" s="30"/>
      <c r="B15" s="98"/>
      <c r="C15" s="59"/>
      <c r="D15" s="59"/>
      <c r="E15" s="98"/>
      <c r="F15" s="59"/>
      <c r="G15" s="59"/>
      <c r="H15" s="30"/>
      <c r="I15" s="41"/>
      <c r="J15" s="30"/>
      <c r="K15" s="2"/>
      <c r="L15" s="2"/>
      <c r="M15" s="2"/>
      <c r="N15" s="2"/>
      <c r="O15" s="2"/>
      <c r="P15" s="2"/>
      <c r="Q15" s="2"/>
      <c r="R15" s="2"/>
      <c r="S15" s="2"/>
      <c r="T15" s="2"/>
      <c r="U15" s="2"/>
      <c r="V15" s="2"/>
      <c r="W15" s="2"/>
      <c r="X15" s="2"/>
      <c r="Y15" s="2"/>
      <c r="Z15" s="2"/>
    </row>
    <row r="16" spans="1:26" ht="12.75" customHeight="1">
      <c r="A16" s="43" t="s">
        <v>111</v>
      </c>
      <c r="B16" s="99">
        <f>((((1+SUM(E9:G11))*(1+E12)*(1+E13))/(1-E14))-1)*100</f>
        <v>15.000217843459197</v>
      </c>
      <c r="C16" s="66"/>
      <c r="D16" s="67"/>
      <c r="E16" s="98"/>
      <c r="F16" s="59"/>
      <c r="G16" s="59"/>
      <c r="H16" s="30"/>
      <c r="I16" s="41"/>
      <c r="J16" s="30"/>
      <c r="K16" s="2"/>
      <c r="L16" s="2"/>
      <c r="M16" s="2"/>
      <c r="N16" s="2"/>
      <c r="O16" s="2"/>
      <c r="P16" s="2"/>
      <c r="Q16" s="2"/>
      <c r="R16" s="2"/>
      <c r="S16" s="2"/>
      <c r="T16" s="2"/>
      <c r="U16" s="2"/>
      <c r="V16" s="2"/>
      <c r="W16" s="2"/>
      <c r="X16" s="2"/>
      <c r="Y16" s="2"/>
      <c r="Z16" s="2"/>
    </row>
    <row r="17" spans="1:26" ht="12.75" customHeight="1">
      <c r="A17" s="30"/>
      <c r="B17" s="98"/>
      <c r="C17" s="59"/>
      <c r="D17" s="59"/>
      <c r="E17" s="98"/>
      <c r="F17" s="59"/>
      <c r="G17" s="59"/>
      <c r="H17" s="30"/>
      <c r="I17" s="41"/>
      <c r="J17" s="30"/>
      <c r="K17" s="2"/>
      <c r="L17" s="2"/>
      <c r="M17" s="2"/>
      <c r="N17" s="2"/>
      <c r="O17" s="2"/>
      <c r="P17" s="2"/>
      <c r="Q17" s="2"/>
      <c r="R17" s="2"/>
      <c r="S17" s="2"/>
      <c r="T17" s="2"/>
      <c r="U17" s="2"/>
      <c r="V17" s="2"/>
      <c r="W17" s="2"/>
      <c r="X17" s="2"/>
      <c r="Y17" s="2"/>
      <c r="Z17" s="2"/>
    </row>
    <row r="18" spans="1:26" ht="12.75" customHeight="1">
      <c r="A18" s="100" t="s">
        <v>112</v>
      </c>
      <c r="B18" s="59"/>
      <c r="C18" s="59"/>
      <c r="D18" s="59"/>
      <c r="E18" s="59"/>
      <c r="F18" s="59"/>
      <c r="G18" s="59"/>
      <c r="H18" s="59"/>
      <c r="I18" s="59"/>
      <c r="J18" s="59"/>
      <c r="K18" s="2"/>
      <c r="L18" s="2"/>
      <c r="M18" s="2"/>
      <c r="N18" s="2"/>
      <c r="O18" s="2"/>
      <c r="P18" s="2"/>
      <c r="Q18" s="2"/>
      <c r="R18" s="2"/>
      <c r="S18" s="2"/>
      <c r="T18" s="2"/>
      <c r="U18" s="2"/>
      <c r="V18" s="2"/>
      <c r="W18" s="2"/>
      <c r="X18" s="2"/>
      <c r="Y18" s="2"/>
      <c r="Z18" s="2"/>
    </row>
    <row r="19" spans="1:26" ht="12.75" customHeight="1">
      <c r="A19" s="59"/>
      <c r="B19" s="59"/>
      <c r="C19" s="59"/>
      <c r="D19" s="59"/>
      <c r="E19" s="59"/>
      <c r="F19" s="59"/>
      <c r="G19" s="59"/>
      <c r="H19" s="59"/>
      <c r="I19" s="59"/>
      <c r="J19" s="59"/>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8">
    <mergeCell ref="B16:D16"/>
    <mergeCell ref="E16:G16"/>
    <mergeCell ref="B17:D17"/>
    <mergeCell ref="E17:G17"/>
    <mergeCell ref="A18:J19"/>
    <mergeCell ref="B10:D10"/>
    <mergeCell ref="E10:G10"/>
    <mergeCell ref="E11:G11"/>
    <mergeCell ref="B15:D15"/>
    <mergeCell ref="E15:G15"/>
    <mergeCell ref="B11:D11"/>
    <mergeCell ref="B12:D12"/>
    <mergeCell ref="E12:G12"/>
    <mergeCell ref="B13:D13"/>
    <mergeCell ref="E13:G13"/>
    <mergeCell ref="B14:D14"/>
    <mergeCell ref="E14:G14"/>
    <mergeCell ref="A6:J6"/>
    <mergeCell ref="A7:J7"/>
    <mergeCell ref="A8:D8"/>
    <mergeCell ref="E8:G8"/>
    <mergeCell ref="B9:D9"/>
    <mergeCell ref="E9:G9"/>
    <mergeCell ref="A1:J1"/>
    <mergeCell ref="A2:J2"/>
    <mergeCell ref="A3:J3"/>
    <mergeCell ref="A4:J4"/>
    <mergeCell ref="A5:J5"/>
  </mergeCells>
  <printOptions/>
  <pageMargins left="0.511811024" right="0.511811024" top="0.787401575" bottom="0.787401575" header="0" footer="0"/>
  <pageSetup fitToHeight="0" fitToWidth="1" horizontalDpi="600" verticalDpi="600" orientation="landscape" paperSize="9" scale="92"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880"/>
  <sheetViews>
    <sheetView workbookViewId="0" topLeftCell="A1">
      <selection activeCell="A1" sqref="A1:H1"/>
    </sheetView>
  </sheetViews>
  <sheetFormatPr defaultColWidth="14.421875" defaultRowHeight="15" customHeight="1"/>
  <cols>
    <col min="1" max="1" width="9.57421875" style="0" customWidth="1"/>
    <col min="2" max="2" width="18.421875" style="0" customWidth="1"/>
    <col min="3" max="3" width="12.140625" style="0" customWidth="1"/>
    <col min="4" max="4" width="81.28125" style="0" customWidth="1"/>
    <col min="5" max="5" width="13.140625" style="0" customWidth="1"/>
    <col min="6" max="6" width="9.57421875" style="0" customWidth="1"/>
    <col min="7" max="7" width="10.28125" style="0" customWidth="1"/>
    <col min="8" max="8" width="13.140625" style="0" customWidth="1"/>
    <col min="9" max="9" width="9.140625" style="0" customWidth="1"/>
    <col min="10" max="10" width="14.28125" style="0" customWidth="1"/>
    <col min="11" max="26" width="8.7109375" style="0" customWidth="1"/>
  </cols>
  <sheetData>
    <row r="1" spans="1:26" ht="69" customHeight="1">
      <c r="A1" s="58"/>
      <c r="B1" s="59"/>
      <c r="C1" s="59"/>
      <c r="D1" s="59"/>
      <c r="E1" s="59"/>
      <c r="F1" s="59"/>
      <c r="G1" s="59"/>
      <c r="H1" s="59"/>
      <c r="I1" s="2"/>
      <c r="J1" s="2"/>
      <c r="K1" s="2"/>
      <c r="L1" s="2"/>
      <c r="M1" s="2"/>
      <c r="N1" s="2"/>
      <c r="O1" s="2"/>
      <c r="P1" s="2"/>
      <c r="Q1" s="2"/>
      <c r="R1" s="2"/>
      <c r="S1" s="2"/>
      <c r="T1" s="2"/>
      <c r="U1" s="2"/>
      <c r="V1" s="2"/>
      <c r="W1" s="2"/>
      <c r="X1" s="2"/>
      <c r="Y1" s="2"/>
      <c r="Z1" s="2"/>
    </row>
    <row r="2" spans="1:26" ht="12.75" customHeight="1">
      <c r="A2" s="60" t="s">
        <v>0</v>
      </c>
      <c r="B2" s="59"/>
      <c r="C2" s="59"/>
      <c r="D2" s="59"/>
      <c r="E2" s="59"/>
      <c r="F2" s="59"/>
      <c r="G2" s="59"/>
      <c r="H2" s="59"/>
      <c r="I2" s="2"/>
      <c r="J2" s="2"/>
      <c r="K2" s="2"/>
      <c r="L2" s="2"/>
      <c r="M2" s="2"/>
      <c r="N2" s="2"/>
      <c r="O2" s="2"/>
      <c r="P2" s="2"/>
      <c r="Q2" s="2"/>
      <c r="R2" s="2"/>
      <c r="S2" s="2"/>
      <c r="T2" s="2"/>
      <c r="U2" s="2"/>
      <c r="V2" s="2"/>
      <c r="W2" s="2"/>
      <c r="X2" s="2"/>
      <c r="Y2" s="2"/>
      <c r="Z2" s="2"/>
    </row>
    <row r="3" spans="1:26" ht="12.75" customHeight="1">
      <c r="A3" s="61" t="s">
        <v>1</v>
      </c>
      <c r="B3" s="59"/>
      <c r="C3" s="59"/>
      <c r="D3" s="59"/>
      <c r="E3" s="59"/>
      <c r="F3" s="59"/>
      <c r="G3" s="59"/>
      <c r="H3" s="59"/>
      <c r="I3" s="2"/>
      <c r="J3" s="2"/>
      <c r="K3" s="2"/>
      <c r="L3" s="2"/>
      <c r="M3" s="2"/>
      <c r="N3" s="2"/>
      <c r="O3" s="2"/>
      <c r="P3" s="2"/>
      <c r="Q3" s="2"/>
      <c r="R3" s="2"/>
      <c r="S3" s="2"/>
      <c r="T3" s="2"/>
      <c r="U3" s="2"/>
      <c r="V3" s="2"/>
      <c r="W3" s="2"/>
      <c r="X3" s="2"/>
      <c r="Y3" s="2"/>
      <c r="Z3" s="2"/>
    </row>
    <row r="4" spans="1:26" ht="12.75" customHeight="1">
      <c r="A4" s="62" t="s">
        <v>2</v>
      </c>
      <c r="B4" s="59"/>
      <c r="C4" s="59"/>
      <c r="D4" s="59"/>
      <c r="E4" s="59"/>
      <c r="F4" s="59"/>
      <c r="G4" s="59"/>
      <c r="H4" s="59"/>
      <c r="I4" s="2"/>
      <c r="J4" s="2"/>
      <c r="K4" s="2"/>
      <c r="L4" s="2"/>
      <c r="M4" s="2"/>
      <c r="N4" s="2"/>
      <c r="O4" s="2"/>
      <c r="P4" s="2"/>
      <c r="Q4" s="2"/>
      <c r="R4" s="2"/>
      <c r="S4" s="2"/>
      <c r="T4" s="2"/>
      <c r="U4" s="2"/>
      <c r="V4" s="2"/>
      <c r="W4" s="2"/>
      <c r="X4" s="2"/>
      <c r="Y4" s="2"/>
      <c r="Z4" s="2"/>
    </row>
    <row r="5" spans="1:26" ht="13.5" customHeight="1">
      <c r="A5" s="63" t="s">
        <v>3</v>
      </c>
      <c r="B5" s="64"/>
      <c r="C5" s="64"/>
      <c r="D5" s="64"/>
      <c r="E5" s="64"/>
      <c r="F5" s="64"/>
      <c r="G5" s="64"/>
      <c r="H5" s="64"/>
      <c r="I5" s="2"/>
      <c r="J5" s="2"/>
      <c r="K5" s="2"/>
      <c r="L5" s="2"/>
      <c r="M5" s="2"/>
      <c r="N5" s="2"/>
      <c r="O5" s="2"/>
      <c r="P5" s="2"/>
      <c r="Q5" s="2"/>
      <c r="R5" s="2"/>
      <c r="S5" s="2"/>
      <c r="T5" s="2"/>
      <c r="U5" s="2"/>
      <c r="V5" s="2"/>
      <c r="W5" s="2"/>
      <c r="X5" s="2"/>
      <c r="Y5" s="2"/>
      <c r="Z5" s="2"/>
    </row>
    <row r="6" spans="1:26" ht="12.75" customHeight="1">
      <c r="A6" s="65" t="s">
        <v>113</v>
      </c>
      <c r="B6" s="66"/>
      <c r="C6" s="66"/>
      <c r="D6" s="66"/>
      <c r="E6" s="66"/>
      <c r="F6" s="66"/>
      <c r="G6" s="66"/>
      <c r="H6" s="67"/>
      <c r="I6" s="2"/>
      <c r="J6" s="2"/>
      <c r="K6" s="2"/>
      <c r="L6" s="2"/>
      <c r="M6" s="2"/>
      <c r="N6" s="2"/>
      <c r="O6" s="2"/>
      <c r="P6" s="2"/>
      <c r="Q6" s="2"/>
      <c r="R6" s="2"/>
      <c r="S6" s="2"/>
      <c r="T6" s="2"/>
      <c r="U6" s="2"/>
      <c r="V6" s="2"/>
      <c r="W6" s="2"/>
      <c r="X6" s="2"/>
      <c r="Y6" s="2"/>
      <c r="Z6" s="2"/>
    </row>
    <row r="7" spans="1:26" ht="12.75" customHeight="1">
      <c r="A7" s="68" t="s">
        <v>114</v>
      </c>
      <c r="B7" s="69"/>
      <c r="C7" s="69"/>
      <c r="D7" s="69"/>
      <c r="E7" s="69"/>
      <c r="F7" s="69"/>
      <c r="G7" s="69"/>
      <c r="H7" s="69"/>
      <c r="I7" s="2"/>
      <c r="J7" s="2"/>
      <c r="K7" s="2"/>
      <c r="L7" s="2"/>
      <c r="M7" s="2"/>
      <c r="N7" s="2"/>
      <c r="O7" s="2"/>
      <c r="P7" s="2"/>
      <c r="Q7" s="2"/>
      <c r="R7" s="2"/>
      <c r="S7" s="2"/>
      <c r="T7" s="2"/>
      <c r="U7" s="2"/>
      <c r="V7" s="2"/>
      <c r="W7" s="2"/>
      <c r="X7" s="2"/>
      <c r="Y7" s="2"/>
      <c r="Z7" s="2"/>
    </row>
    <row r="8" spans="1:26" ht="12.75" customHeight="1">
      <c r="A8" s="73" t="s">
        <v>5</v>
      </c>
      <c r="B8" s="74"/>
      <c r="C8" s="74"/>
      <c r="D8" s="74"/>
      <c r="E8" s="74"/>
      <c r="F8" s="74"/>
      <c r="G8" s="74"/>
      <c r="H8" s="74"/>
      <c r="I8" s="2"/>
      <c r="J8" s="2"/>
      <c r="K8" s="2"/>
      <c r="L8" s="2"/>
      <c r="M8" s="2"/>
      <c r="N8" s="2"/>
      <c r="O8" s="2"/>
      <c r="P8" s="2"/>
      <c r="Q8" s="2"/>
      <c r="R8" s="2"/>
      <c r="S8" s="2"/>
      <c r="T8" s="2"/>
      <c r="U8" s="2"/>
      <c r="V8" s="2"/>
      <c r="W8" s="2"/>
      <c r="X8" s="2"/>
      <c r="Y8" s="2"/>
      <c r="Z8" s="2"/>
    </row>
    <row r="9" spans="1:26" ht="12.75" customHeight="1">
      <c r="A9" s="6" t="s">
        <v>6</v>
      </c>
      <c r="B9" s="7" t="s">
        <v>7</v>
      </c>
      <c r="C9" s="7" t="s">
        <v>8</v>
      </c>
      <c r="D9" s="6" t="s">
        <v>9</v>
      </c>
      <c r="E9" s="6" t="s">
        <v>10</v>
      </c>
      <c r="F9" s="6" t="s">
        <v>11</v>
      </c>
      <c r="G9" s="7" t="s">
        <v>82</v>
      </c>
      <c r="H9" s="7" t="s">
        <v>83</v>
      </c>
      <c r="I9" s="2"/>
      <c r="J9" s="2"/>
      <c r="K9" s="2"/>
      <c r="L9" s="2"/>
      <c r="M9" s="2"/>
      <c r="N9" s="2"/>
      <c r="O9" s="2"/>
      <c r="P9" s="2"/>
      <c r="Q9" s="2"/>
      <c r="R9" s="2"/>
      <c r="S9" s="2"/>
      <c r="T9" s="2"/>
      <c r="U9" s="2"/>
      <c r="V9" s="2"/>
      <c r="W9" s="2"/>
      <c r="X9" s="2"/>
      <c r="Y9" s="2"/>
      <c r="Z9" s="2"/>
    </row>
    <row r="10" spans="1:26" ht="33.75">
      <c r="A10" s="10">
        <v>1</v>
      </c>
      <c r="B10" s="11" t="s">
        <v>12</v>
      </c>
      <c r="C10" s="12" t="s">
        <v>13</v>
      </c>
      <c r="D10" s="8" t="s">
        <v>14</v>
      </c>
      <c r="E10" s="13" t="s">
        <v>16</v>
      </c>
      <c r="F10" s="11">
        <f>Memorial_Calculo!G10</f>
        <v>5</v>
      </c>
      <c r="G10" s="44">
        <f>Pesquisas_Preço!G9</f>
        <v>3826.3700000000003</v>
      </c>
      <c r="H10" s="45">
        <f aca="true" t="shared" si="0" ref="H10:H13">G10*F10</f>
        <v>19131.850000000002</v>
      </c>
      <c r="I10" s="2"/>
      <c r="J10" s="9"/>
      <c r="K10" s="2"/>
      <c r="L10" s="2"/>
      <c r="M10" s="2"/>
      <c r="N10" s="2"/>
      <c r="O10" s="2"/>
      <c r="P10" s="2"/>
      <c r="Q10" s="2"/>
      <c r="R10" s="2"/>
      <c r="S10" s="2"/>
      <c r="T10" s="2"/>
      <c r="U10" s="2"/>
      <c r="V10" s="2"/>
      <c r="W10" s="2"/>
      <c r="X10" s="2"/>
      <c r="Y10" s="2"/>
      <c r="Z10" s="2"/>
    </row>
    <row r="11" spans="1:26" ht="90">
      <c r="A11" s="10">
        <f aca="true" t="shared" si="1" ref="A11:A13">A10+1</f>
        <v>2</v>
      </c>
      <c r="B11" s="11" t="s">
        <v>12</v>
      </c>
      <c r="C11" s="12" t="s">
        <v>21</v>
      </c>
      <c r="D11" s="8" t="s">
        <v>22</v>
      </c>
      <c r="E11" s="13" t="s">
        <v>16</v>
      </c>
      <c r="F11" s="11">
        <f>Memorial_Calculo!G15</f>
        <v>5</v>
      </c>
      <c r="G11" s="44">
        <f>Pesquisas_Preço!G13</f>
        <v>2883.9900000000002</v>
      </c>
      <c r="H11" s="45">
        <f t="shared" si="0"/>
        <v>14419.95</v>
      </c>
      <c r="I11" s="2"/>
      <c r="J11" s="2"/>
      <c r="K11" s="2"/>
      <c r="L11" s="2"/>
      <c r="M11" s="2"/>
      <c r="N11" s="2"/>
      <c r="O11" s="2"/>
      <c r="P11" s="2"/>
      <c r="Q11" s="2"/>
      <c r="R11" s="2"/>
      <c r="S11" s="2"/>
      <c r="T11" s="2"/>
      <c r="U11" s="2"/>
      <c r="V11" s="2"/>
      <c r="W11" s="2"/>
      <c r="X11" s="2"/>
      <c r="Y11" s="2"/>
      <c r="Z11" s="2"/>
    </row>
    <row r="12" spans="1:26" ht="33.75">
      <c r="A12" s="10">
        <f t="shared" si="1"/>
        <v>3</v>
      </c>
      <c r="B12" s="11" t="s">
        <v>12</v>
      </c>
      <c r="C12" s="12" t="s">
        <v>24</v>
      </c>
      <c r="D12" s="8" t="s">
        <v>25</v>
      </c>
      <c r="E12" s="13" t="s">
        <v>16</v>
      </c>
      <c r="F12" s="11">
        <f>Memorial_Calculo!G16</f>
        <v>5</v>
      </c>
      <c r="G12" s="44">
        <f>Pesquisas_Preço!G17</f>
        <v>2183.18</v>
      </c>
      <c r="H12" s="45">
        <f t="shared" si="0"/>
        <v>10915.9</v>
      </c>
      <c r="I12" s="2"/>
      <c r="J12" s="9"/>
      <c r="K12" s="2"/>
      <c r="L12" s="2"/>
      <c r="M12" s="2"/>
      <c r="N12" s="2"/>
      <c r="O12" s="2"/>
      <c r="P12" s="2"/>
      <c r="Q12" s="2"/>
      <c r="R12" s="2"/>
      <c r="S12" s="2"/>
      <c r="T12" s="2"/>
      <c r="U12" s="2"/>
      <c r="V12" s="2"/>
      <c r="W12" s="2"/>
      <c r="X12" s="2"/>
      <c r="Y12" s="2"/>
      <c r="Z12" s="2"/>
    </row>
    <row r="13" spans="1:26" ht="22.5">
      <c r="A13" s="10">
        <f t="shared" si="1"/>
        <v>4</v>
      </c>
      <c r="B13" s="12" t="s">
        <v>27</v>
      </c>
      <c r="C13" s="12">
        <v>95872</v>
      </c>
      <c r="D13" s="8" t="s">
        <v>28</v>
      </c>
      <c r="E13" s="13" t="s">
        <v>30</v>
      </c>
      <c r="F13" s="11">
        <f>Memorial_Calculo!G17</f>
        <v>60</v>
      </c>
      <c r="G13" s="46">
        <v>260.85</v>
      </c>
      <c r="H13" s="45">
        <f t="shared" si="0"/>
        <v>15651.000000000002</v>
      </c>
      <c r="I13" s="2"/>
      <c r="J13" s="2"/>
      <c r="K13" s="2"/>
      <c r="L13" s="2"/>
      <c r="M13" s="2"/>
      <c r="N13" s="2"/>
      <c r="O13" s="2"/>
      <c r="P13" s="2"/>
      <c r="Q13" s="2"/>
      <c r="R13" s="2"/>
      <c r="S13" s="2"/>
      <c r="T13" s="2"/>
      <c r="U13" s="2"/>
      <c r="V13" s="2"/>
      <c r="W13" s="2"/>
      <c r="X13" s="2"/>
      <c r="Y13" s="2"/>
      <c r="Z13" s="2"/>
    </row>
    <row r="14" spans="1:26" ht="12.75" customHeight="1">
      <c r="A14" s="70" t="s">
        <v>31</v>
      </c>
      <c r="B14" s="71"/>
      <c r="C14" s="71"/>
      <c r="D14" s="71"/>
      <c r="E14" s="71"/>
      <c r="F14" s="71"/>
      <c r="G14" s="72"/>
      <c r="H14" s="47">
        <f>SUM(H10:H13)</f>
        <v>60118.700000000004</v>
      </c>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73" t="s">
        <v>32</v>
      </c>
      <c r="B16" s="74"/>
      <c r="C16" s="74"/>
      <c r="D16" s="74"/>
      <c r="E16" s="74"/>
      <c r="F16" s="74"/>
      <c r="G16" s="74"/>
      <c r="H16" s="74"/>
      <c r="I16" s="2"/>
      <c r="J16" s="2"/>
      <c r="K16" s="2"/>
      <c r="L16" s="2"/>
      <c r="M16" s="2"/>
      <c r="N16" s="2"/>
      <c r="O16" s="2"/>
      <c r="P16" s="2"/>
      <c r="Q16" s="2"/>
      <c r="R16" s="2"/>
      <c r="S16" s="2"/>
      <c r="T16" s="2"/>
      <c r="U16" s="2"/>
      <c r="V16" s="2"/>
      <c r="W16" s="2"/>
      <c r="X16" s="2"/>
      <c r="Y16" s="2"/>
      <c r="Z16" s="2"/>
    </row>
    <row r="17" spans="1:26" ht="12.75" customHeight="1">
      <c r="A17" s="6" t="s">
        <v>6</v>
      </c>
      <c r="B17" s="7" t="s">
        <v>7</v>
      </c>
      <c r="C17" s="7" t="s">
        <v>8</v>
      </c>
      <c r="D17" s="6" t="s">
        <v>9</v>
      </c>
      <c r="E17" s="6" t="s">
        <v>10</v>
      </c>
      <c r="F17" s="6" t="s">
        <v>11</v>
      </c>
      <c r="G17" s="7" t="s">
        <v>82</v>
      </c>
      <c r="H17" s="7" t="s">
        <v>83</v>
      </c>
      <c r="I17" s="2"/>
      <c r="J17" s="2"/>
      <c r="K17" s="2"/>
      <c r="L17" s="2"/>
      <c r="M17" s="2"/>
      <c r="N17" s="2"/>
      <c r="O17" s="2"/>
      <c r="P17" s="2"/>
      <c r="Q17" s="2"/>
      <c r="R17" s="2"/>
      <c r="S17" s="2"/>
      <c r="T17" s="2"/>
      <c r="U17" s="2"/>
      <c r="V17" s="2"/>
      <c r="W17" s="2"/>
      <c r="X17" s="2"/>
      <c r="Y17" s="2"/>
      <c r="Z17" s="2"/>
    </row>
    <row r="18" spans="1:26" ht="12.75">
      <c r="A18" s="12">
        <v>5</v>
      </c>
      <c r="B18" s="11" t="s">
        <v>33</v>
      </c>
      <c r="C18" s="11" t="s">
        <v>34</v>
      </c>
      <c r="D18" s="48" t="s">
        <v>115</v>
      </c>
      <c r="E18" s="14" t="s">
        <v>30</v>
      </c>
      <c r="F18" s="11">
        <f>Memorial_Calculo!G22</f>
        <v>49</v>
      </c>
      <c r="G18" s="46">
        <v>209.44</v>
      </c>
      <c r="H18" s="45">
        <f aca="true" t="shared" si="2" ref="H18:H20">G18*F18</f>
        <v>10262.56</v>
      </c>
      <c r="I18" s="2"/>
      <c r="J18" s="2"/>
      <c r="K18" s="2"/>
      <c r="L18" s="2"/>
      <c r="M18" s="2"/>
      <c r="N18" s="2"/>
      <c r="O18" s="2"/>
      <c r="P18" s="2"/>
      <c r="Q18" s="2"/>
      <c r="R18" s="2"/>
      <c r="S18" s="2"/>
      <c r="T18" s="2"/>
      <c r="U18" s="2"/>
      <c r="V18" s="2"/>
      <c r="W18" s="2"/>
      <c r="X18" s="2"/>
      <c r="Y18" s="2"/>
      <c r="Z18" s="2"/>
    </row>
    <row r="19" spans="1:26" ht="22.5">
      <c r="A19" s="12">
        <v>6</v>
      </c>
      <c r="B19" s="11" t="s">
        <v>33</v>
      </c>
      <c r="C19" s="11" t="s">
        <v>37</v>
      </c>
      <c r="D19" s="48" t="s">
        <v>116</v>
      </c>
      <c r="E19" s="13" t="s">
        <v>30</v>
      </c>
      <c r="F19" s="11">
        <f>Memorial_Calculo!G23</f>
        <v>49</v>
      </c>
      <c r="G19" s="46">
        <v>47.69</v>
      </c>
      <c r="H19" s="45">
        <f t="shared" si="2"/>
        <v>2336.81</v>
      </c>
      <c r="I19" s="2"/>
      <c r="J19" s="2"/>
      <c r="K19" s="2"/>
      <c r="L19" s="2"/>
      <c r="M19" s="2"/>
      <c r="N19" s="2"/>
      <c r="O19" s="2"/>
      <c r="P19" s="2"/>
      <c r="Q19" s="2"/>
      <c r="R19" s="2"/>
      <c r="S19" s="2"/>
      <c r="T19" s="2"/>
      <c r="U19" s="2"/>
      <c r="V19" s="2"/>
      <c r="W19" s="2"/>
      <c r="X19" s="2"/>
      <c r="Y19" s="2"/>
      <c r="Z19" s="2"/>
    </row>
    <row r="20" spans="1:26" ht="22.5">
      <c r="A20" s="12">
        <v>7</v>
      </c>
      <c r="B20" s="11" t="s">
        <v>33</v>
      </c>
      <c r="C20" s="11" t="s">
        <v>39</v>
      </c>
      <c r="D20" s="48" t="s">
        <v>117</v>
      </c>
      <c r="E20" s="13" t="s">
        <v>30</v>
      </c>
      <c r="F20" s="11">
        <f>Memorial_Calculo!G24</f>
        <v>28</v>
      </c>
      <c r="G20" s="46">
        <v>52.95</v>
      </c>
      <c r="H20" s="45">
        <f t="shared" si="2"/>
        <v>1482.6000000000001</v>
      </c>
      <c r="I20" s="2"/>
      <c r="J20" s="2"/>
      <c r="K20" s="2"/>
      <c r="L20" s="2"/>
      <c r="M20" s="2"/>
      <c r="N20" s="2"/>
      <c r="O20" s="2"/>
      <c r="P20" s="2"/>
      <c r="Q20" s="2"/>
      <c r="R20" s="2"/>
      <c r="S20" s="2"/>
      <c r="T20" s="2"/>
      <c r="U20" s="2"/>
      <c r="V20" s="2"/>
      <c r="W20" s="2"/>
      <c r="X20" s="2"/>
      <c r="Y20" s="2"/>
      <c r="Z20" s="2"/>
    </row>
    <row r="21" spans="1:26" ht="12.75" customHeight="1">
      <c r="A21" s="70" t="s">
        <v>42</v>
      </c>
      <c r="B21" s="71"/>
      <c r="C21" s="71"/>
      <c r="D21" s="71"/>
      <c r="E21" s="71"/>
      <c r="F21" s="71"/>
      <c r="G21" s="72"/>
      <c r="H21" s="47">
        <f>SUM(H18:H20)</f>
        <v>14081.97</v>
      </c>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73" t="s">
        <v>43</v>
      </c>
      <c r="B23" s="74"/>
      <c r="C23" s="74"/>
      <c r="D23" s="74"/>
      <c r="E23" s="74"/>
      <c r="F23" s="74"/>
      <c r="G23" s="74"/>
      <c r="H23" s="74"/>
      <c r="I23" s="2"/>
      <c r="J23" s="2"/>
      <c r="K23" s="2"/>
      <c r="L23" s="2"/>
      <c r="M23" s="2"/>
      <c r="N23" s="2"/>
      <c r="O23" s="2"/>
      <c r="P23" s="2"/>
      <c r="Q23" s="2"/>
      <c r="R23" s="2"/>
      <c r="S23" s="2"/>
      <c r="T23" s="2"/>
      <c r="U23" s="2"/>
      <c r="V23" s="2"/>
      <c r="W23" s="2"/>
      <c r="X23" s="2"/>
      <c r="Y23" s="2"/>
      <c r="Z23" s="2"/>
    </row>
    <row r="24" spans="1:26" ht="12.75" customHeight="1">
      <c r="A24" s="6" t="s">
        <v>6</v>
      </c>
      <c r="B24" s="7" t="s">
        <v>7</v>
      </c>
      <c r="C24" s="7" t="s">
        <v>8</v>
      </c>
      <c r="D24" s="6" t="s">
        <v>9</v>
      </c>
      <c r="E24" s="6" t="s">
        <v>10</v>
      </c>
      <c r="F24" s="6" t="s">
        <v>11</v>
      </c>
      <c r="G24" s="7" t="s">
        <v>82</v>
      </c>
      <c r="H24" s="7" t="s">
        <v>83</v>
      </c>
      <c r="I24" s="2"/>
      <c r="J24" s="2"/>
      <c r="K24" s="2"/>
      <c r="L24" s="2"/>
      <c r="M24" s="2"/>
      <c r="N24" s="2"/>
      <c r="O24" s="2"/>
      <c r="P24" s="2"/>
      <c r="Q24" s="2"/>
      <c r="R24" s="2"/>
      <c r="S24" s="2"/>
      <c r="T24" s="2"/>
      <c r="U24" s="2"/>
      <c r="V24" s="2"/>
      <c r="W24" s="2"/>
      <c r="X24" s="2"/>
      <c r="Y24" s="2"/>
      <c r="Z24" s="2"/>
    </row>
    <row r="25" spans="1:26" ht="12.75">
      <c r="A25" s="12">
        <v>8</v>
      </c>
      <c r="B25" s="11" t="s">
        <v>33</v>
      </c>
      <c r="C25" s="11" t="s">
        <v>44</v>
      </c>
      <c r="D25" s="48" t="s">
        <v>118</v>
      </c>
      <c r="E25" s="13" t="s">
        <v>47</v>
      </c>
      <c r="F25" s="11">
        <v>0.08</v>
      </c>
      <c r="G25" s="46">
        <v>15755.52</v>
      </c>
      <c r="H25" s="45">
        <f aca="true" t="shared" si="3" ref="H25:H31">ROUND((G25*F25),2)</f>
        <v>1260.44</v>
      </c>
      <c r="I25" s="2"/>
      <c r="J25" s="2"/>
      <c r="K25" s="2"/>
      <c r="L25" s="2"/>
      <c r="M25" s="2"/>
      <c r="N25" s="2"/>
      <c r="O25" s="2"/>
      <c r="P25" s="2"/>
      <c r="Q25" s="2"/>
      <c r="R25" s="2"/>
      <c r="S25" s="2"/>
      <c r="T25" s="2"/>
      <c r="U25" s="2"/>
      <c r="V25" s="2"/>
      <c r="W25" s="2"/>
      <c r="X25" s="2"/>
      <c r="Y25" s="2"/>
      <c r="Z25" s="2"/>
    </row>
    <row r="26" spans="1:26" ht="12.75">
      <c r="A26" s="12">
        <v>9</v>
      </c>
      <c r="B26" s="11" t="s">
        <v>33</v>
      </c>
      <c r="C26" s="11" t="s">
        <v>48</v>
      </c>
      <c r="D26" s="48" t="s">
        <v>119</v>
      </c>
      <c r="E26" s="13" t="s">
        <v>47</v>
      </c>
      <c r="F26" s="11">
        <v>0.64</v>
      </c>
      <c r="G26" s="46">
        <v>3486.56</v>
      </c>
      <c r="H26" s="45">
        <f t="shared" si="3"/>
        <v>2231.4</v>
      </c>
      <c r="I26" s="2"/>
      <c r="J26" s="2"/>
      <c r="K26" s="2"/>
      <c r="L26" s="2"/>
      <c r="M26" s="2"/>
      <c r="N26" s="2"/>
      <c r="O26" s="2"/>
      <c r="P26" s="2"/>
      <c r="Q26" s="2"/>
      <c r="R26" s="2"/>
      <c r="S26" s="2"/>
      <c r="T26" s="2"/>
      <c r="U26" s="2"/>
      <c r="V26" s="2"/>
      <c r="W26" s="2"/>
      <c r="X26" s="2"/>
      <c r="Y26" s="2"/>
      <c r="Z26" s="2"/>
    </row>
    <row r="27" spans="1:26" ht="12.75">
      <c r="A27" s="12">
        <v>10</v>
      </c>
      <c r="B27" s="11" t="s">
        <v>33</v>
      </c>
      <c r="C27" s="11" t="s">
        <v>51</v>
      </c>
      <c r="D27" s="48" t="s">
        <v>120</v>
      </c>
      <c r="E27" s="13" t="s">
        <v>47</v>
      </c>
      <c r="F27" s="11">
        <v>0.95</v>
      </c>
      <c r="G27" s="46">
        <v>2523.84</v>
      </c>
      <c r="H27" s="45">
        <f t="shared" si="3"/>
        <v>2397.65</v>
      </c>
      <c r="I27" s="2"/>
      <c r="J27" s="2"/>
      <c r="K27" s="2"/>
      <c r="L27" s="2"/>
      <c r="M27" s="2"/>
      <c r="N27" s="2"/>
      <c r="O27" s="2"/>
      <c r="P27" s="2"/>
      <c r="Q27" s="2"/>
      <c r="R27" s="2"/>
      <c r="S27" s="2"/>
      <c r="T27" s="2"/>
      <c r="U27" s="2"/>
      <c r="V27" s="2"/>
      <c r="W27" s="2"/>
      <c r="X27" s="2"/>
      <c r="Y27" s="2"/>
      <c r="Z27" s="2"/>
    </row>
    <row r="28" spans="1:26" ht="12.75">
      <c r="A28" s="12">
        <v>11</v>
      </c>
      <c r="B28" s="11" t="s">
        <v>33</v>
      </c>
      <c r="C28" s="11" t="s">
        <v>54</v>
      </c>
      <c r="D28" s="48" t="s">
        <v>121</v>
      </c>
      <c r="E28" s="13" t="s">
        <v>47</v>
      </c>
      <c r="F28" s="11">
        <v>0.16</v>
      </c>
      <c r="G28" s="46">
        <v>5804.48</v>
      </c>
      <c r="H28" s="45">
        <f t="shared" si="3"/>
        <v>928.72</v>
      </c>
      <c r="I28" s="2"/>
      <c r="J28" s="2"/>
      <c r="K28" s="2"/>
      <c r="L28" s="2"/>
      <c r="M28" s="2"/>
      <c r="N28" s="2"/>
      <c r="O28" s="2"/>
      <c r="P28" s="2"/>
      <c r="Q28" s="2"/>
      <c r="R28" s="2"/>
      <c r="S28" s="2"/>
      <c r="T28" s="2"/>
      <c r="U28" s="2"/>
      <c r="V28" s="2"/>
      <c r="W28" s="2"/>
      <c r="X28" s="2"/>
      <c r="Y28" s="2"/>
      <c r="Z28" s="2"/>
    </row>
    <row r="29" spans="1:26" ht="12.75">
      <c r="A29" s="12">
        <v>12</v>
      </c>
      <c r="B29" s="11" t="s">
        <v>33</v>
      </c>
      <c r="C29" s="11" t="s">
        <v>48</v>
      </c>
      <c r="D29" s="48" t="s">
        <v>122</v>
      </c>
      <c r="E29" s="13" t="s">
        <v>47</v>
      </c>
      <c r="F29" s="11">
        <v>0.41</v>
      </c>
      <c r="G29" s="46">
        <v>3486.56</v>
      </c>
      <c r="H29" s="45">
        <f t="shared" si="3"/>
        <v>1429.49</v>
      </c>
      <c r="I29" s="2"/>
      <c r="J29" s="2"/>
      <c r="K29" s="2"/>
      <c r="L29" s="2"/>
      <c r="M29" s="2"/>
      <c r="N29" s="2"/>
      <c r="O29" s="2"/>
      <c r="P29" s="2"/>
      <c r="Q29" s="2"/>
      <c r="R29" s="2"/>
      <c r="S29" s="2"/>
      <c r="T29" s="2"/>
      <c r="U29" s="2"/>
      <c r="V29" s="2"/>
      <c r="W29" s="2"/>
      <c r="X29" s="2"/>
      <c r="Y29" s="2"/>
      <c r="Z29" s="2"/>
    </row>
    <row r="30" spans="1:26" ht="12.75">
      <c r="A30" s="12">
        <v>13</v>
      </c>
      <c r="B30" s="11" t="s">
        <v>33</v>
      </c>
      <c r="C30" s="11" t="s">
        <v>51</v>
      </c>
      <c r="D30" s="48" t="s">
        <v>123</v>
      </c>
      <c r="E30" s="13" t="s">
        <v>47</v>
      </c>
      <c r="F30" s="11">
        <v>0.41</v>
      </c>
      <c r="G30" s="46">
        <v>2523.84</v>
      </c>
      <c r="H30" s="45">
        <f t="shared" si="3"/>
        <v>1034.77</v>
      </c>
      <c r="I30" s="2"/>
      <c r="J30" s="2"/>
      <c r="K30" s="2"/>
      <c r="L30" s="2"/>
      <c r="M30" s="2"/>
      <c r="N30" s="2"/>
      <c r="O30" s="2"/>
      <c r="P30" s="2"/>
      <c r="Q30" s="2"/>
      <c r="R30" s="2"/>
      <c r="S30" s="2"/>
      <c r="T30" s="2"/>
      <c r="U30" s="2"/>
      <c r="V30" s="2"/>
      <c r="W30" s="2"/>
      <c r="X30" s="2"/>
      <c r="Y30" s="2"/>
      <c r="Z30" s="2"/>
    </row>
    <row r="31" spans="1:26" ht="12.75">
      <c r="A31" s="12">
        <v>14</v>
      </c>
      <c r="B31" s="11" t="s">
        <v>33</v>
      </c>
      <c r="C31" s="11" t="s">
        <v>60</v>
      </c>
      <c r="D31" s="48" t="s">
        <v>124</v>
      </c>
      <c r="E31" s="13" t="s">
        <v>47</v>
      </c>
      <c r="F31" s="11">
        <v>0.28</v>
      </c>
      <c r="G31" s="46">
        <v>3486.56</v>
      </c>
      <c r="H31" s="45">
        <f t="shared" si="3"/>
        <v>976.24</v>
      </c>
      <c r="I31" s="2"/>
      <c r="J31" s="2"/>
      <c r="K31" s="2"/>
      <c r="L31" s="2"/>
      <c r="M31" s="2"/>
      <c r="N31" s="2"/>
      <c r="O31" s="2"/>
      <c r="P31" s="2"/>
      <c r="Q31" s="2"/>
      <c r="R31" s="2"/>
      <c r="S31" s="2"/>
      <c r="T31" s="2"/>
      <c r="U31" s="2"/>
      <c r="V31" s="2"/>
      <c r="W31" s="2"/>
      <c r="X31" s="2"/>
      <c r="Y31" s="2"/>
      <c r="Z31" s="2"/>
    </row>
    <row r="32" spans="1:26" ht="12.75" customHeight="1">
      <c r="A32" s="70" t="s">
        <v>63</v>
      </c>
      <c r="B32" s="71"/>
      <c r="C32" s="71"/>
      <c r="D32" s="71"/>
      <c r="E32" s="71"/>
      <c r="F32" s="71"/>
      <c r="G32" s="72"/>
      <c r="H32" s="47">
        <f>SUM(H25:H31)</f>
        <v>10258.710000000001</v>
      </c>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106" t="s">
        <v>125</v>
      </c>
      <c r="B34" s="71"/>
      <c r="C34" s="71"/>
      <c r="D34" s="71"/>
      <c r="E34" s="71"/>
      <c r="F34" s="71"/>
      <c r="G34" s="72"/>
      <c r="H34" s="49">
        <f>H14+H21+H32</f>
        <v>84459.38</v>
      </c>
      <c r="I34" s="50"/>
      <c r="J34" s="2"/>
      <c r="K34" s="2"/>
      <c r="L34" s="2"/>
      <c r="M34" s="2"/>
      <c r="N34" s="2"/>
      <c r="O34" s="2"/>
      <c r="P34" s="2"/>
      <c r="Q34" s="2"/>
      <c r="R34" s="2"/>
      <c r="S34" s="2"/>
      <c r="T34" s="2"/>
      <c r="U34" s="2"/>
      <c r="V34" s="2"/>
      <c r="W34" s="2"/>
      <c r="X34" s="2"/>
      <c r="Y34" s="2"/>
      <c r="Z34" s="2"/>
    </row>
    <row r="35" spans="1:26" ht="12.75" customHeight="1">
      <c r="A35" s="106" t="s">
        <v>126</v>
      </c>
      <c r="B35" s="71"/>
      <c r="C35" s="71"/>
      <c r="D35" s="71"/>
      <c r="E35" s="71"/>
      <c r="F35" s="71"/>
      <c r="G35" s="71"/>
      <c r="H35" s="51">
        <f>H34*0.15</f>
        <v>12668.907000000001</v>
      </c>
      <c r="I35" s="52"/>
      <c r="J35" s="2"/>
      <c r="K35" s="2"/>
      <c r="L35" s="2"/>
      <c r="M35" s="2"/>
      <c r="N35" s="2"/>
      <c r="O35" s="2"/>
      <c r="P35" s="2"/>
      <c r="Q35" s="2"/>
      <c r="R35" s="2"/>
      <c r="S35" s="2"/>
      <c r="T35" s="2"/>
      <c r="U35" s="2"/>
      <c r="V35" s="2"/>
      <c r="W35" s="2"/>
      <c r="X35" s="2"/>
      <c r="Y35" s="2"/>
      <c r="Z35" s="2"/>
    </row>
    <row r="36" spans="1:26" ht="12.75" customHeight="1">
      <c r="A36" s="107" t="s">
        <v>84</v>
      </c>
      <c r="B36" s="71"/>
      <c r="C36" s="71"/>
      <c r="D36" s="71"/>
      <c r="E36" s="71"/>
      <c r="F36" s="71"/>
      <c r="G36" s="71"/>
      <c r="H36" s="53">
        <f>H34+H35</f>
        <v>97128.28700000001</v>
      </c>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sheetData>
  <mergeCells count="16">
    <mergeCell ref="A6:H6"/>
    <mergeCell ref="A7:H7"/>
    <mergeCell ref="A35:G35"/>
    <mergeCell ref="A36:G36"/>
    <mergeCell ref="A8:H8"/>
    <mergeCell ref="A14:G14"/>
    <mergeCell ref="A16:H16"/>
    <mergeCell ref="A21:G21"/>
    <mergeCell ref="A23:H23"/>
    <mergeCell ref="A32:G32"/>
    <mergeCell ref="A34:G34"/>
    <mergeCell ref="A1:H1"/>
    <mergeCell ref="A2:H2"/>
    <mergeCell ref="A3:H3"/>
    <mergeCell ref="A4:H4"/>
    <mergeCell ref="A5:H5"/>
  </mergeCells>
  <printOptions horizontalCentered="1"/>
  <pageMargins left="0.5118110236220472" right="0.5118110236220472" top="0.7874015748031497" bottom="0.7874015748031497" header="0" footer="0"/>
  <pageSetup fitToHeight="0" fitToWidth="1" horizontalDpi="600" verticalDpi="600" orientation="landscape" paperSize="9" scale="86" r:id="rId2"/>
  <rowBreaks count="1" manualBreakCount="1">
    <brk id="21" max="16383" man="1"/>
  </rowBreaks>
  <colBreaks count="1" manualBreakCount="1">
    <brk id="8" max="16383"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998"/>
  <sheetViews>
    <sheetView tabSelected="1" workbookViewId="0" topLeftCell="A1">
      <selection activeCell="A1" sqref="A1:F1"/>
    </sheetView>
  </sheetViews>
  <sheetFormatPr defaultColWidth="14.421875" defaultRowHeight="15" customHeight="1"/>
  <cols>
    <col min="1" max="1" width="12.421875" style="0" customWidth="1"/>
    <col min="2" max="2" width="11.28125" style="0" customWidth="1"/>
    <col min="3" max="3" width="21.57421875" style="0" customWidth="1"/>
    <col min="4" max="4" width="13.57421875" style="0" customWidth="1"/>
    <col min="5" max="5" width="20.7109375" style="0" customWidth="1"/>
    <col min="6" max="6" width="14.28125" style="0" customWidth="1"/>
    <col min="7" max="26" width="8.7109375" style="0" customWidth="1"/>
  </cols>
  <sheetData>
    <row r="1" spans="1:26" ht="69" customHeight="1">
      <c r="A1" s="58"/>
      <c r="B1" s="59"/>
      <c r="C1" s="59"/>
      <c r="D1" s="59"/>
      <c r="E1" s="59"/>
      <c r="F1" s="59"/>
      <c r="G1" s="2"/>
      <c r="H1" s="2"/>
      <c r="I1" s="2"/>
      <c r="J1" s="2"/>
      <c r="K1" s="2"/>
      <c r="L1" s="2"/>
      <c r="M1" s="2"/>
      <c r="N1" s="2"/>
      <c r="O1" s="2"/>
      <c r="P1" s="2"/>
      <c r="Q1" s="2"/>
      <c r="R1" s="2"/>
      <c r="S1" s="2"/>
      <c r="T1" s="2"/>
      <c r="U1" s="2"/>
      <c r="V1" s="2"/>
      <c r="W1" s="2"/>
      <c r="X1" s="2"/>
      <c r="Y1" s="2"/>
      <c r="Z1" s="2"/>
    </row>
    <row r="2" spans="1:26" ht="12.75" customHeight="1">
      <c r="A2" s="60" t="s">
        <v>0</v>
      </c>
      <c r="B2" s="59"/>
      <c r="C2" s="59"/>
      <c r="D2" s="59"/>
      <c r="E2" s="59"/>
      <c r="F2" s="59"/>
      <c r="G2" s="2"/>
      <c r="H2" s="2"/>
      <c r="I2" s="2"/>
      <c r="J2" s="2"/>
      <c r="K2" s="2"/>
      <c r="L2" s="2"/>
      <c r="M2" s="2"/>
      <c r="N2" s="2"/>
      <c r="O2" s="2"/>
      <c r="P2" s="2"/>
      <c r="Q2" s="2"/>
      <c r="R2" s="2"/>
      <c r="S2" s="2"/>
      <c r="T2" s="2"/>
      <c r="U2" s="2"/>
      <c r="V2" s="2"/>
      <c r="W2" s="2"/>
      <c r="X2" s="2"/>
      <c r="Y2" s="2"/>
      <c r="Z2" s="2"/>
    </row>
    <row r="3" spans="1:26" ht="12.75" customHeight="1">
      <c r="A3" s="61" t="s">
        <v>1</v>
      </c>
      <c r="B3" s="59"/>
      <c r="C3" s="59"/>
      <c r="D3" s="59"/>
      <c r="E3" s="59"/>
      <c r="F3" s="59"/>
      <c r="G3" s="2"/>
      <c r="H3" s="2"/>
      <c r="I3" s="2"/>
      <c r="J3" s="2"/>
      <c r="K3" s="2"/>
      <c r="L3" s="2"/>
      <c r="M3" s="2"/>
      <c r="N3" s="2"/>
      <c r="O3" s="2"/>
      <c r="P3" s="2"/>
      <c r="Q3" s="2"/>
      <c r="R3" s="2"/>
      <c r="S3" s="2"/>
      <c r="T3" s="2"/>
      <c r="U3" s="2"/>
      <c r="V3" s="2"/>
      <c r="W3" s="2"/>
      <c r="X3" s="2"/>
      <c r="Y3" s="2"/>
      <c r="Z3" s="2"/>
    </row>
    <row r="4" spans="1:26" ht="12.75" customHeight="1">
      <c r="A4" s="62" t="s">
        <v>2</v>
      </c>
      <c r="B4" s="59"/>
      <c r="C4" s="59"/>
      <c r="D4" s="59"/>
      <c r="E4" s="59"/>
      <c r="F4" s="59"/>
      <c r="G4" s="2"/>
      <c r="H4" s="2"/>
      <c r="I4" s="2"/>
      <c r="J4" s="2"/>
      <c r="K4" s="2"/>
      <c r="L4" s="2"/>
      <c r="M4" s="2"/>
      <c r="N4" s="2"/>
      <c r="O4" s="2"/>
      <c r="P4" s="2"/>
      <c r="Q4" s="2"/>
      <c r="R4" s="2"/>
      <c r="S4" s="2"/>
      <c r="T4" s="2"/>
      <c r="U4" s="2"/>
      <c r="V4" s="2"/>
      <c r="W4" s="2"/>
      <c r="X4" s="2"/>
      <c r="Y4" s="2"/>
      <c r="Z4" s="2"/>
    </row>
    <row r="5" spans="1:26" ht="12.75" customHeight="1">
      <c r="A5" s="108" t="s">
        <v>3</v>
      </c>
      <c r="B5" s="59"/>
      <c r="C5" s="59"/>
      <c r="D5" s="59"/>
      <c r="E5" s="59"/>
      <c r="F5" s="59"/>
      <c r="G5" s="2"/>
      <c r="H5" s="2"/>
      <c r="I5" s="2"/>
      <c r="J5" s="2"/>
      <c r="K5" s="2"/>
      <c r="L5" s="2"/>
      <c r="M5" s="2"/>
      <c r="N5" s="2"/>
      <c r="O5" s="2"/>
      <c r="P5" s="2"/>
      <c r="Q5" s="2"/>
      <c r="R5" s="2"/>
      <c r="S5" s="2"/>
      <c r="T5" s="2"/>
      <c r="U5" s="2"/>
      <c r="V5" s="2"/>
      <c r="W5" s="2"/>
      <c r="X5" s="2"/>
      <c r="Y5" s="2"/>
      <c r="Z5" s="2"/>
    </row>
    <row r="6" spans="1:26" ht="12.75" customHeight="1">
      <c r="A6" s="65" t="s">
        <v>127</v>
      </c>
      <c r="B6" s="66"/>
      <c r="C6" s="66"/>
      <c r="D6" s="66"/>
      <c r="E6" s="66"/>
      <c r="F6" s="66"/>
      <c r="G6" s="2"/>
      <c r="H6" s="2"/>
      <c r="I6" s="2"/>
      <c r="J6" s="2"/>
      <c r="K6" s="2"/>
      <c r="L6" s="2"/>
      <c r="M6" s="2"/>
      <c r="N6" s="2"/>
      <c r="O6" s="2"/>
      <c r="P6" s="2"/>
      <c r="Q6" s="2"/>
      <c r="R6" s="2"/>
      <c r="S6" s="2"/>
      <c r="T6" s="2"/>
      <c r="U6" s="2"/>
      <c r="V6" s="2"/>
      <c r="W6" s="2"/>
      <c r="X6" s="2"/>
      <c r="Y6" s="2"/>
      <c r="Z6" s="2"/>
    </row>
    <row r="7" spans="1:26" ht="12.75" customHeight="1">
      <c r="A7" s="86"/>
      <c r="B7" s="87"/>
      <c r="C7" s="87"/>
      <c r="D7" s="87"/>
      <c r="E7" s="87"/>
      <c r="F7" s="87"/>
      <c r="G7" s="2"/>
      <c r="H7" s="2"/>
      <c r="I7" s="2"/>
      <c r="J7" s="2"/>
      <c r="K7" s="2"/>
      <c r="L7" s="2"/>
      <c r="M7" s="2"/>
      <c r="N7" s="2"/>
      <c r="O7" s="2"/>
      <c r="P7" s="2"/>
      <c r="Q7" s="2"/>
      <c r="R7" s="2"/>
      <c r="S7" s="2"/>
      <c r="T7" s="2"/>
      <c r="U7" s="2"/>
      <c r="V7" s="2"/>
      <c r="W7" s="2"/>
      <c r="X7" s="2"/>
      <c r="Y7" s="2"/>
      <c r="Z7" s="2"/>
    </row>
    <row r="8" spans="1:26" ht="12.75" customHeight="1">
      <c r="A8" s="109" t="s">
        <v>128</v>
      </c>
      <c r="B8" s="71"/>
      <c r="C8" s="71"/>
      <c r="D8" s="71"/>
      <c r="E8" s="72"/>
      <c r="F8" s="54">
        <f>Planilha_Orçamentária!H36</f>
        <v>97128.28700000001</v>
      </c>
      <c r="G8" s="2"/>
      <c r="H8" s="2"/>
      <c r="I8" s="2"/>
      <c r="J8" s="2"/>
      <c r="K8" s="2"/>
      <c r="L8" s="2"/>
      <c r="M8" s="2"/>
      <c r="N8" s="2"/>
      <c r="O8" s="2"/>
      <c r="P8" s="2"/>
      <c r="Q8" s="2"/>
      <c r="R8" s="2"/>
      <c r="S8" s="2"/>
      <c r="T8" s="2"/>
      <c r="U8" s="2"/>
      <c r="V8" s="2"/>
      <c r="W8" s="2"/>
      <c r="X8" s="2"/>
      <c r="Y8" s="2"/>
      <c r="Z8" s="2"/>
    </row>
    <row r="9" spans="1:26" ht="12.75" customHeight="1">
      <c r="A9" s="2"/>
      <c r="B9" s="2"/>
      <c r="C9" s="2"/>
      <c r="D9" s="2"/>
      <c r="E9" s="2"/>
      <c r="F9" s="2"/>
      <c r="G9" s="2"/>
      <c r="H9" s="2"/>
      <c r="I9" s="2"/>
      <c r="J9" s="2"/>
      <c r="K9" s="2"/>
      <c r="L9" s="2"/>
      <c r="M9" s="2"/>
      <c r="N9" s="2"/>
      <c r="O9" s="2"/>
      <c r="P9" s="2"/>
      <c r="Q9" s="2"/>
      <c r="R9" s="2"/>
      <c r="S9" s="2"/>
      <c r="T9" s="2"/>
      <c r="U9" s="2"/>
      <c r="V9" s="2"/>
      <c r="W9" s="2"/>
      <c r="X9" s="2"/>
      <c r="Y9" s="2"/>
      <c r="Z9" s="2"/>
    </row>
    <row r="10" spans="1:26" ht="12.75" customHeight="1">
      <c r="A10" s="6" t="s">
        <v>129</v>
      </c>
      <c r="B10" s="7" t="s">
        <v>130</v>
      </c>
      <c r="C10" s="6" t="s">
        <v>131</v>
      </c>
      <c r="D10" s="6" t="s">
        <v>132</v>
      </c>
      <c r="E10" s="7" t="s">
        <v>133</v>
      </c>
      <c r="F10" s="7" t="s">
        <v>134</v>
      </c>
      <c r="G10" s="2"/>
      <c r="H10" s="2"/>
      <c r="I10" s="2"/>
      <c r="J10" s="2"/>
      <c r="K10" s="2"/>
      <c r="L10" s="2"/>
      <c r="M10" s="2"/>
      <c r="N10" s="2"/>
      <c r="O10" s="2"/>
      <c r="P10" s="2"/>
      <c r="Q10" s="2"/>
      <c r="R10" s="2"/>
      <c r="S10" s="2"/>
      <c r="T10" s="2"/>
      <c r="U10" s="2"/>
      <c r="V10" s="2"/>
      <c r="W10" s="2"/>
      <c r="X10" s="2"/>
      <c r="Y10" s="2"/>
      <c r="Z10" s="2"/>
    </row>
    <row r="11" spans="1:26" ht="12.75" customHeight="1">
      <c r="A11" s="10">
        <v>1</v>
      </c>
      <c r="B11" s="10">
        <v>1</v>
      </c>
      <c r="C11" s="55">
        <v>1</v>
      </c>
      <c r="D11" s="56">
        <f>$F$8*C11</f>
        <v>97128.28700000001</v>
      </c>
      <c r="E11" s="57">
        <f aca="true" t="shared" si="0" ref="E11:F11">C11</f>
        <v>1</v>
      </c>
      <c r="F11" s="56">
        <f t="shared" si="0"/>
        <v>97128.28700000001</v>
      </c>
      <c r="G11" s="2"/>
      <c r="H11" s="2"/>
      <c r="I11" s="2"/>
      <c r="J11" s="2"/>
      <c r="K11" s="2"/>
      <c r="L11" s="2"/>
      <c r="M11" s="2"/>
      <c r="N11" s="2"/>
      <c r="O11" s="2"/>
      <c r="P11" s="2"/>
      <c r="Q11" s="2"/>
      <c r="R11" s="2"/>
      <c r="S11" s="2"/>
      <c r="T11" s="2"/>
      <c r="U11" s="2"/>
      <c r="V11" s="2"/>
      <c r="W11" s="2"/>
      <c r="X11" s="2"/>
      <c r="Y11" s="2"/>
      <c r="Z11" s="2"/>
    </row>
    <row r="12" spans="1:26" ht="12.7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2.7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sheetData>
  <mergeCells count="8">
    <mergeCell ref="A6:F6"/>
    <mergeCell ref="A7:F7"/>
    <mergeCell ref="A8:E8"/>
    <mergeCell ref="A1:F1"/>
    <mergeCell ref="A2:F2"/>
    <mergeCell ref="A3:F3"/>
    <mergeCell ref="A4:F4"/>
    <mergeCell ref="A5:F5"/>
  </mergeCells>
  <printOptions horizontalCentered="1"/>
  <pageMargins left="0.511811024" right="0.511811024" top="0.787401575" bottom="0.787401575"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Leidiane</dc:creator>
  <cp:keywords/>
  <dc:description/>
  <cp:lastModifiedBy>Renato Chagas Almeida</cp:lastModifiedBy>
  <cp:lastPrinted>2022-03-25T13:05:47Z</cp:lastPrinted>
  <dcterms:created xsi:type="dcterms:W3CDTF">2020-05-21T14:56:03Z</dcterms:created>
  <dcterms:modified xsi:type="dcterms:W3CDTF">2022-03-25T13:08:27Z</dcterms:modified>
  <cp:category/>
  <cp:version/>
  <cp:contentType/>
  <cp:contentStatus/>
</cp:coreProperties>
</file>